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500" yWindow="65516" windowWidth="11580" windowHeight="15300" activeTab="0"/>
  </bookViews>
  <sheets>
    <sheet name="Net Worth" sheetId="1" r:id="rId1"/>
    <sheet name="Budget-Categories" sheetId="2" r:id="rId2"/>
    <sheet name="Budget-Summary" sheetId="3" r:id="rId3"/>
    <sheet name="Budget-Compare" sheetId="4" r:id="rId4"/>
    <sheet name="Debt Schedule" sheetId="5" r:id="rId5"/>
    <sheet name="Mortgage" sheetId="6" r:id="rId6"/>
    <sheet name="Investments" sheetId="7" r:id="rId7"/>
  </sheets>
  <definedNames>
    <definedName name="_xlnm.Print_Area" localSheetId="1">'Budget-Categories'!$A$1:$B$54</definedName>
    <definedName name="_xlnm.Print_Area" localSheetId="3">'Budget-Compare'!$A$1:$B$54</definedName>
    <definedName name="_xlnm.Print_Area" localSheetId="2">'Budget-Summary'!$A$1:$G$26</definedName>
    <definedName name="_xlnm.Print_Area" localSheetId="4">'Debt Schedule'!$A$1:$G$123</definedName>
    <definedName name="_xlnm.Print_Area" localSheetId="6">'Investments'!$B$1:$I$65</definedName>
    <definedName name="_xlnm.Print_Area" localSheetId="5">'Mortgage'!$A$10:$I$158</definedName>
  </definedNames>
  <calcPr fullCalcOnLoad="1"/>
</workbook>
</file>

<file path=xl/comments2.xml><?xml version="1.0" encoding="utf-8"?>
<comments xmlns="http://schemas.openxmlformats.org/spreadsheetml/2006/main">
  <authors>
    <author>Felio</author>
  </authors>
  <commentList>
    <comment ref="B14" authorId="0">
      <text>
        <r>
          <rPr>
            <b/>
            <sz val="9"/>
            <rFont val="Geneva"/>
            <family val="0"/>
          </rPr>
          <t>Type your monthly giving amount here.</t>
        </r>
      </text>
    </comment>
    <comment ref="A45" authorId="0">
      <text>
        <r>
          <rPr>
            <b/>
            <sz val="9"/>
            <rFont val="Geneva"/>
            <family val="0"/>
          </rPr>
          <t>The special categories allow each partner to have some money of their own, to spend however they want.</t>
        </r>
      </text>
    </comment>
    <comment ref="B2" authorId="0">
      <text>
        <r>
          <rPr>
            <b/>
            <sz val="9"/>
            <rFont val="Geneva"/>
            <family val="0"/>
          </rPr>
          <t>Type your monthly gross income here and all withholidings listed on your pay stub in the spaces below.</t>
        </r>
      </text>
    </comment>
  </commentList>
</comments>
</file>

<file path=xl/comments3.xml><?xml version="1.0" encoding="utf-8"?>
<comments xmlns="http://schemas.openxmlformats.org/spreadsheetml/2006/main">
  <authors>
    <author>Felio</author>
  </authors>
  <commentList>
    <comment ref="I11" authorId="0">
      <text>
        <r>
          <rPr>
            <b/>
            <sz val="9"/>
            <rFont val="Geneva"/>
            <family val="0"/>
          </rPr>
          <t>Gerneally, the combined percentage of housing, groceries, and auto should not be over 65%.</t>
        </r>
      </text>
    </comment>
  </commentList>
</comments>
</file>

<file path=xl/comments4.xml><?xml version="1.0" encoding="utf-8"?>
<comments xmlns="http://schemas.openxmlformats.org/spreadsheetml/2006/main">
  <authors>
    <author>Felio</author>
  </authors>
  <commentList>
    <comment ref="C14" authorId="0">
      <text>
        <r>
          <rPr>
            <b/>
            <sz val="9"/>
            <rFont val="Geneva"/>
            <family val="0"/>
          </rPr>
          <t>Fill in the yellow boxes in this column with the actual amounts for the month.</t>
        </r>
      </text>
    </comment>
    <comment ref="C2" authorId="0">
      <text>
        <r>
          <rPr>
            <b/>
            <sz val="9"/>
            <rFont val="Geneva"/>
            <family val="0"/>
          </rPr>
          <t>Type your actual monthly gross income here and all withholidings listed on your pay stub in the spaces below.</t>
        </r>
      </text>
    </comment>
  </commentList>
</comments>
</file>

<file path=xl/comments5.xml><?xml version="1.0" encoding="utf-8"?>
<comments xmlns="http://schemas.openxmlformats.org/spreadsheetml/2006/main">
  <authors>
    <author>Felio</author>
  </authors>
  <commentList>
    <comment ref="C4" authorId="0">
      <text>
        <r>
          <rPr>
            <b/>
            <sz val="9"/>
            <rFont val="Geneva"/>
            <family val="0"/>
          </rPr>
          <t>Type your intended monthly payment here.</t>
        </r>
      </text>
    </comment>
    <comment ref="F3" authorId="0">
      <text>
        <r>
          <rPr>
            <b/>
            <sz val="9"/>
            <rFont val="Geneva"/>
            <family val="0"/>
          </rPr>
          <t>Type the debt amount here.</t>
        </r>
      </text>
    </comment>
    <comment ref="E2" authorId="0">
      <text>
        <r>
          <rPr>
            <b/>
            <sz val="9"/>
            <rFont val="Geneva"/>
            <family val="0"/>
          </rPr>
          <t>Type your interest amount here in decimal format (such as .19 for 19%).</t>
        </r>
      </text>
    </comment>
  </commentList>
</comments>
</file>

<file path=xl/comments6.xml><?xml version="1.0" encoding="utf-8"?>
<comments xmlns="http://schemas.openxmlformats.org/spreadsheetml/2006/main">
  <authors>
    <author>Felio</author>
  </authors>
  <commentList>
    <comment ref="F3" authorId="0">
      <text>
        <r>
          <rPr>
            <b/>
            <sz val="9"/>
            <rFont val="Geneva"/>
            <family val="0"/>
          </rPr>
          <t>Enter the amount of the loan here</t>
        </r>
      </text>
    </comment>
    <comment ref="E4" authorId="0">
      <text>
        <r>
          <rPr>
            <b/>
            <sz val="9"/>
            <rFont val="Geneva"/>
            <family val="0"/>
          </rPr>
          <t>This field will tell you if your loan will be paid off for the indicated time period with the current payment plan.</t>
        </r>
      </text>
    </comment>
    <comment ref="A15" authorId="0">
      <text>
        <r>
          <rPr>
            <b/>
            <sz val="9"/>
            <rFont val="Geneva"/>
            <family val="0"/>
          </rPr>
          <t>Enter the date of your payments here for your records.</t>
        </r>
      </text>
    </comment>
    <comment ref="G15" authorId="0">
      <text>
        <r>
          <rPr>
            <b/>
            <sz val="9"/>
            <rFont val="Geneva"/>
            <family val="0"/>
          </rPr>
          <t>Type any principal prepayments you plan to make here.</t>
        </r>
      </text>
    </comment>
    <comment ref="D15" authorId="0">
      <text>
        <r>
          <rPr>
            <b/>
            <sz val="9"/>
            <rFont val="Geneva"/>
            <family val="0"/>
          </rPr>
          <t>Type your PMI payment amount here.</t>
        </r>
      </text>
    </comment>
    <comment ref="H14" authorId="0">
      <text>
        <r>
          <rPr>
            <b/>
            <sz val="9"/>
            <rFont val="Geneva"/>
            <family val="0"/>
          </rPr>
          <t>Type your loan amount here.</t>
        </r>
      </text>
    </comment>
    <comment ref="F13" authorId="0">
      <text>
        <r>
          <rPr>
            <b/>
            <sz val="9"/>
            <rFont val="Geneva"/>
            <family val="0"/>
          </rPr>
          <t>Type your interest amount here in decimal format (such as .06 for 6%).</t>
        </r>
      </text>
    </comment>
    <comment ref="F2" authorId="0">
      <text>
        <r>
          <rPr>
            <b/>
            <sz val="9"/>
            <rFont val="Geneva"/>
            <family val="0"/>
          </rPr>
          <t>Use this chart as a quick summary of various loan plans.</t>
        </r>
      </text>
    </comment>
    <comment ref="G3" authorId="0">
      <text>
        <r>
          <rPr>
            <b/>
            <sz val="9"/>
            <rFont val="Geneva"/>
            <family val="0"/>
          </rPr>
          <t>Enter the length of the loan here.</t>
        </r>
      </text>
    </comment>
    <comment ref="H3" authorId="0">
      <text>
        <r>
          <rPr>
            <b/>
            <sz val="9"/>
            <rFont val="Geneva"/>
            <family val="0"/>
          </rPr>
          <t>Enter the interest rate of the loan here.</t>
        </r>
      </text>
    </comment>
    <comment ref="I3" authorId="0">
      <text>
        <r>
          <rPr>
            <b/>
            <sz val="9"/>
            <rFont val="Geneva"/>
            <family val="0"/>
          </rPr>
          <t>Enter the minimum monthly payment here.</t>
        </r>
      </text>
    </comment>
    <comment ref="D2" authorId="0">
      <text>
        <r>
          <rPr>
            <b/>
            <sz val="9"/>
            <rFont val="Geneva"/>
            <family val="0"/>
          </rPr>
          <t>These summaries will calculate how much of the principal you have paid off, how much of the principal is remaining and how much interest you have paid during the time indicated (either 30 yrs or 15 yrs).</t>
        </r>
      </text>
    </comment>
  </commentList>
</comments>
</file>

<file path=xl/comments7.xml><?xml version="1.0" encoding="utf-8"?>
<comments xmlns="http://schemas.openxmlformats.org/spreadsheetml/2006/main">
  <authors>
    <author>A satisfied Microsoft Office user</author>
    <author>Felio</author>
  </authors>
  <commentList>
    <comment ref="D2" authorId="0">
      <text>
        <r>
          <rPr>
            <b/>
            <sz val="9"/>
            <rFont val="Geneva"/>
            <family val="0"/>
          </rPr>
          <t>Typically, your most aggressive investing should occur earlier when you can endure higher risk</t>
        </r>
      </text>
    </comment>
    <comment ref="F2" authorId="0">
      <text>
        <r>
          <rPr>
            <b/>
            <sz val="9"/>
            <rFont val="Geneva"/>
            <family val="0"/>
          </rPr>
          <t>Switch to a more moderate investment plan during middle age.</t>
        </r>
      </text>
    </comment>
    <comment ref="D6" authorId="0">
      <text>
        <r>
          <rPr>
            <b/>
            <sz val="9"/>
            <rFont val="Geneva"/>
            <family val="0"/>
          </rPr>
          <t>Enter how much you plan on investing each year.</t>
        </r>
      </text>
    </comment>
    <comment ref="H2" authorId="1">
      <text>
        <r>
          <rPr>
            <b/>
            <sz val="9"/>
            <rFont val="Geneva"/>
            <family val="0"/>
          </rPr>
          <t>Switch to a more conservative plan to protect your principal as the time when you will be depending on it nears.</t>
        </r>
      </text>
    </comment>
    <comment ref="I1" authorId="1">
      <text>
        <r>
          <rPr>
            <b/>
            <sz val="9"/>
            <rFont val="Geneva"/>
            <family val="0"/>
          </rPr>
          <t>Although we have generally had under 3% inflation during the 90's, 3% is considered the best guess of average future inflation. You can change the value by typing a new number in decimal format (such as .03 for 3%).</t>
        </r>
      </text>
    </comment>
    <comment ref="B5" authorId="1">
      <text>
        <r>
          <rPr>
            <b/>
            <sz val="9"/>
            <rFont val="Geneva"/>
            <family val="0"/>
          </rPr>
          <t>Enter the current year here.</t>
        </r>
      </text>
    </comment>
    <comment ref="F4" authorId="1">
      <text>
        <r>
          <rPr>
            <b/>
            <sz val="9"/>
            <rFont val="Geneva"/>
            <family val="0"/>
          </rPr>
          <t>In this column, plan for any expected expenses such as buying a house, kids' college and weddings, cars, etc.
You will also need to figure how much you will need to take out each year to live on after you retire.</t>
        </r>
      </text>
    </comment>
    <comment ref="C2" authorId="1">
      <text>
        <r>
          <rPr>
            <b/>
            <u val="single"/>
            <sz val="9"/>
            <rFont val="Geneva"/>
            <family val="0"/>
          </rPr>
          <t>R</t>
        </r>
        <r>
          <rPr>
            <b/>
            <sz val="9"/>
            <rFont val="Geneva"/>
            <family val="0"/>
          </rPr>
          <t xml:space="preserve">eturn </t>
        </r>
        <r>
          <rPr>
            <b/>
            <u val="single"/>
            <sz val="9"/>
            <rFont val="Geneva"/>
            <family val="0"/>
          </rPr>
          <t>O</t>
        </r>
        <r>
          <rPr>
            <b/>
            <sz val="9"/>
            <rFont val="Geneva"/>
            <family val="0"/>
          </rPr>
          <t xml:space="preserve">n </t>
        </r>
        <r>
          <rPr>
            <b/>
            <u val="single"/>
            <sz val="9"/>
            <rFont val="Geneva"/>
            <family val="0"/>
          </rPr>
          <t>I</t>
        </r>
        <r>
          <rPr>
            <b/>
            <sz val="9"/>
            <rFont val="Geneva"/>
            <family val="0"/>
          </rPr>
          <t>nvestment -
How much your investments will earn each year (approximately). The stock market has historically returned about 11% per year over the long haul</t>
        </r>
      </text>
    </comment>
    <comment ref="J4" authorId="1">
      <text>
        <r>
          <rPr>
            <b/>
            <sz val="9"/>
            <rFont val="Geneva"/>
            <family val="0"/>
          </rPr>
          <t>This column and the next column are very important.
This shows you how much your money is "really" worth after you take inflation into account.</t>
        </r>
      </text>
    </comment>
    <comment ref="K4" authorId="1">
      <text>
        <r>
          <rPr>
            <b/>
            <sz val="9"/>
            <rFont val="Geneva"/>
            <family val="0"/>
          </rPr>
          <t>See previous column.
Be sure to check this column to make sure you have set aside enough for future events</t>
        </r>
      </text>
    </comment>
    <comment ref="A5" authorId="1">
      <text>
        <r>
          <rPr>
            <b/>
            <sz val="9"/>
            <rFont val="Geneva"/>
            <family val="0"/>
          </rPr>
          <t>Enter your current age here.</t>
        </r>
      </text>
    </comment>
    <comment ref="E1" authorId="1">
      <text>
        <r>
          <rPr>
            <b/>
            <sz val="9"/>
            <rFont val="Geneva"/>
            <family val="0"/>
          </rPr>
          <t>This will automatically increase the yearly investment amount to match the inflation rate. If you do not plan to increase the amount of your investment each year, change this value to 0.</t>
        </r>
      </text>
    </comment>
    <comment ref="E2" authorId="1">
      <text>
        <r>
          <rPr>
            <b/>
            <sz val="9"/>
            <rFont val="Geneva"/>
            <family val="0"/>
          </rPr>
          <t>A more aggressive portfolio will put you at higher risk and may be more volitile but it will make higher returns possible.</t>
        </r>
      </text>
    </comment>
    <comment ref="D4" authorId="1">
      <text>
        <r>
          <rPr>
            <b/>
            <sz val="9"/>
            <rFont val="Geneva"/>
            <family val="0"/>
          </rPr>
          <t>This column will stop when you reach the retirement age entered above.</t>
        </r>
      </text>
    </comment>
    <comment ref="G1" authorId="1">
      <text>
        <r>
          <rPr>
            <b/>
            <sz val="9"/>
            <rFont val="Geneva"/>
            <family val="0"/>
          </rPr>
          <t>Enter your planned retirement age here.</t>
        </r>
      </text>
    </comment>
    <comment ref="F3" authorId="1">
      <text>
        <r>
          <rPr>
            <b/>
            <sz val="9"/>
            <rFont val="Geneva"/>
            <family val="0"/>
          </rPr>
          <t>This is the age when you want to stop investing aggressively and start investing more moderately. 41 is the suggested age, thought is greatly dependent on your personal situation and investing style.</t>
        </r>
      </text>
    </comment>
    <comment ref="H3" authorId="1">
      <text>
        <r>
          <rPr>
            <b/>
            <sz val="9"/>
            <rFont val="Geneva"/>
            <family val="0"/>
          </rPr>
          <t>This is the age when you want to stop investing moderately and start investing more conservatively. 61 is the suggested age, thought is greatly dependent on your personal situation and investing style.</t>
        </r>
      </text>
    </comment>
  </commentList>
</comments>
</file>

<file path=xl/sharedStrings.xml><?xml version="1.0" encoding="utf-8"?>
<sst xmlns="http://schemas.openxmlformats.org/spreadsheetml/2006/main" count="226" uniqueCount="125">
  <si>
    <t>30 Yr Summary</t>
  </si>
  <si>
    <t>P Paid</t>
  </si>
  <si>
    <t>P Remaining</t>
  </si>
  <si>
    <t>Interest Paid</t>
  </si>
  <si>
    <t>Loan</t>
  </si>
  <si>
    <t>Time</t>
  </si>
  <si>
    <t>Rate</t>
  </si>
  <si>
    <t>Monthly</t>
  </si>
  <si>
    <t>15 Yr Summary</t>
  </si>
  <si>
    <t>Mortgage Schedule</t>
  </si>
  <si>
    <t>Date</t>
  </si>
  <si>
    <t>Year &amp;</t>
  </si>
  <si>
    <t>Pmt #</t>
  </si>
  <si>
    <t>Payment</t>
  </si>
  <si>
    <t>Principal</t>
  </si>
  <si>
    <t>Interest</t>
  </si>
  <si>
    <t>Total</t>
  </si>
  <si>
    <t>Paid</t>
  </si>
  <si>
    <t>Month</t>
  </si>
  <si>
    <t>Amount</t>
  </si>
  <si>
    <t>Prepayment</t>
  </si>
  <si>
    <t>Balance</t>
  </si>
  <si>
    <t>ROI:</t>
  </si>
  <si>
    <t>Aggressive:</t>
  </si>
  <si>
    <t>Moderate:</t>
  </si>
  <si>
    <t>Conservative:</t>
  </si>
  <si>
    <t>Age</t>
  </si>
  <si>
    <t>Year</t>
  </si>
  <si>
    <t>Year #</t>
  </si>
  <si>
    <t>Yearly</t>
  </si>
  <si>
    <t>Additional</t>
  </si>
  <si>
    <t>Spent</t>
  </si>
  <si>
    <t>Annual ROI</t>
  </si>
  <si>
    <t>Present Value</t>
  </si>
  <si>
    <t>Investment</t>
  </si>
  <si>
    <t>(Interest)</t>
  </si>
  <si>
    <t>Multiplier</t>
  </si>
  <si>
    <t>CATEGORY</t>
  </si>
  <si>
    <t>YEARLY</t>
  </si>
  <si>
    <t>PER 6 MTHS</t>
  </si>
  <si>
    <t>PER MTH</t>
  </si>
  <si>
    <t>PER WK</t>
  </si>
  <si>
    <t>% of net spendable</t>
  </si>
  <si>
    <t>% of net income</t>
  </si>
  <si>
    <t>NET INCOME</t>
  </si>
  <si>
    <t>NET SPENDABLE</t>
  </si>
  <si>
    <t>Housing</t>
  </si>
  <si>
    <t>Groceries</t>
  </si>
  <si>
    <t>Auto</t>
  </si>
  <si>
    <t>Medical</t>
  </si>
  <si>
    <t>Savings</t>
  </si>
  <si>
    <t>Investments</t>
  </si>
  <si>
    <t>Clothing</t>
  </si>
  <si>
    <t>Debts</t>
  </si>
  <si>
    <t>Miscellaneous</t>
  </si>
  <si>
    <t>UNALLOCATED</t>
  </si>
  <si>
    <t>TOTAL</t>
  </si>
  <si>
    <t>Insurance</t>
  </si>
  <si>
    <t>Entertainment &amp; Dining Out</t>
  </si>
  <si>
    <t>Mortgage/Rent</t>
  </si>
  <si>
    <t>Electrical</t>
  </si>
  <si>
    <t>Water</t>
  </si>
  <si>
    <t>Cable/Satellite</t>
  </si>
  <si>
    <t>Gas</t>
  </si>
  <si>
    <t>Service</t>
  </si>
  <si>
    <t>Life Insurance</t>
  </si>
  <si>
    <t>Cosmetics</t>
  </si>
  <si>
    <t>Medicine</t>
  </si>
  <si>
    <t>Gifts</t>
  </si>
  <si>
    <t>Postage</t>
  </si>
  <si>
    <t>Husband's Special</t>
  </si>
  <si>
    <t>Wife's Special</t>
  </si>
  <si>
    <t>GIVING</t>
  </si>
  <si>
    <t>Entertainment</t>
  </si>
  <si>
    <t>Dining Out</t>
  </si>
  <si>
    <t>ASSETS</t>
  </si>
  <si>
    <t>Current Assets:</t>
  </si>
  <si>
    <t>Total Assets</t>
  </si>
  <si>
    <t>LIABILITIES</t>
  </si>
  <si>
    <t>Current Liabilites:</t>
  </si>
  <si>
    <t>Net Worth</t>
  </si>
  <si>
    <t>Stocks, bonds, and mutual funds</t>
  </si>
  <si>
    <t>Cash/Checking account</t>
  </si>
  <si>
    <t>Cash value of life insurance</t>
  </si>
  <si>
    <t>Collectibles</t>
  </si>
  <si>
    <t>Home</t>
  </si>
  <si>
    <t>Other real estate</t>
  </si>
  <si>
    <t>Loans to others/Notes Receivable</t>
  </si>
  <si>
    <t>Business value</t>
  </si>
  <si>
    <t>Vehicles</t>
  </si>
  <si>
    <t>Furniture</t>
  </si>
  <si>
    <t>Jewelry</t>
  </si>
  <si>
    <t>Other property</t>
  </si>
  <si>
    <t>IRA/401(k) value</t>
  </si>
  <si>
    <t>Pension/Retirement Plan</t>
  </si>
  <si>
    <t>Other Assets</t>
  </si>
  <si>
    <t>Credit card debt</t>
  </si>
  <si>
    <t>Mortgages</t>
  </si>
  <si>
    <t>Home mortgage</t>
  </si>
  <si>
    <t>Other real estate mortgages</t>
  </si>
  <si>
    <t>Personal debts to others</t>
  </si>
  <si>
    <t>Business loans</t>
  </si>
  <si>
    <t>Education loan</t>
  </si>
  <si>
    <t>Past due bills</t>
  </si>
  <si>
    <t>Other loans (insurance, 401k, etc.)</t>
  </si>
  <si>
    <t>Total Liabilities</t>
  </si>
  <si>
    <t>Inflation:</t>
  </si>
  <si>
    <t>Increase Investment:</t>
  </si>
  <si>
    <t>Your Personal Net Worth</t>
  </si>
  <si>
    <t>Retirement:</t>
  </si>
  <si>
    <t>Aggressive to Moderate age  -&gt;</t>
  </si>
  <si>
    <t>&lt;-  Moderate to Conservative age</t>
  </si>
  <si>
    <t>BUDGETED</t>
  </si>
  <si>
    <t>ACTUAL</t>
  </si>
  <si>
    <t>AMOUNT DIFFERENT</t>
  </si>
  <si>
    <t>PERCENT DIFFERENT</t>
  </si>
  <si>
    <t>GROSS INCOME</t>
  </si>
  <si>
    <t>Federal Taxes</t>
  </si>
  <si>
    <t>State Taxes</t>
  </si>
  <si>
    <t>FICA</t>
  </si>
  <si>
    <t>Medical Savings Plan</t>
  </si>
  <si>
    <t>401(k)</t>
  </si>
  <si>
    <t>Other withholdings</t>
  </si>
  <si>
    <t>Medicare</t>
  </si>
  <si>
    <t>% of gross income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</si>
</sst>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quot;$&quot;#,##0.0_);\(&quot;$&quot;#,##0.0\)"/>
    <numFmt numFmtId="166" formatCode="0.0%"/>
    <numFmt numFmtId="167" formatCode="0.000%"/>
    <numFmt numFmtId="168" formatCode="0.00000000"/>
    <numFmt numFmtId="169" formatCode="0.000000000"/>
    <numFmt numFmtId="170" formatCode="0.0000000"/>
    <numFmt numFmtId="171" formatCode="0.000000"/>
    <numFmt numFmtId="172" formatCode="0.00000"/>
    <numFmt numFmtId="173" formatCode="0.0000"/>
    <numFmt numFmtId="174" formatCode="0.000"/>
    <numFmt numFmtId="175" formatCode="&quot;$&quot;#,##0.000_);\(&quot;$&quot;#,##0.000\)"/>
    <numFmt numFmtId="176" formatCode="m/d"/>
    <numFmt numFmtId="177" formatCode="&quot;$&quot;#,##0"/>
    <numFmt numFmtId="178" formatCode="&quot;$&quot;#,##0;[Red]&quot;$&quot;#,##0"/>
    <numFmt numFmtId="179" formatCode="#,##0.000"/>
    <numFmt numFmtId="180" formatCode="#,##0.0000"/>
    <numFmt numFmtId="181" formatCode="#,##0.00000"/>
    <numFmt numFmtId="182" formatCode="#,##0.000000"/>
    <numFmt numFmtId="183" formatCode="#,##0.0000000"/>
    <numFmt numFmtId="184" formatCode="&quot;$&quot;#,##0.000_);[Red]\(&quot;$&quot;#,##0.000\)"/>
    <numFmt numFmtId="185" formatCode="&quot;$&quot;#,##0.0000_);[Red]\(&quot;$&quot;#,##0.0000\)"/>
    <numFmt numFmtId="186" formatCode="&quot;$&quot;#,##0.00000_);[Red]\(&quot;$&quot;#,##0.00000\)"/>
    <numFmt numFmtId="187" formatCode="&quot;$&quot;#,##0.000000_);[Red]\(&quot;$&quot;#,##0.000000\)"/>
    <numFmt numFmtId="188" formatCode="0.0000%"/>
    <numFmt numFmtId="189" formatCode="0.00000%"/>
    <numFmt numFmtId="190" formatCode="0.000000%"/>
    <numFmt numFmtId="191" formatCode="0.0000000%"/>
    <numFmt numFmtId="192" formatCode="0.00000000%"/>
    <numFmt numFmtId="193" formatCode="&quot;$&quot;#,##0.0_);[Red]\(&quot;$&quot;#,##0.0\)"/>
    <numFmt numFmtId="194" formatCode="&quot;$&quot;#,##0_);\&lt;&quot;$&quot;#,##0\&gt;"/>
    <numFmt numFmtId="195" formatCode="&quot;$&quot;#,##0.00_);\&lt;&quot;$&quot;#,##0.00\&gt;"/>
    <numFmt numFmtId="196" formatCode="mmm\ d\,\ yy"/>
    <numFmt numFmtId="197" formatCode="mmm\ d\,\ yyyy"/>
    <numFmt numFmtId="198" formatCode="0.0"/>
    <numFmt numFmtId="199" formatCode="0.00%;[Red]\(0.00%\)"/>
  </numFmts>
  <fonts count="21">
    <font>
      <sz val="10"/>
      <name val="Geneva"/>
      <family val="0"/>
    </font>
    <font>
      <b/>
      <sz val="10"/>
      <name val="Geneva"/>
      <family val="0"/>
    </font>
    <font>
      <i/>
      <sz val="10"/>
      <name val="Geneva"/>
      <family val="0"/>
    </font>
    <font>
      <b/>
      <i/>
      <sz val="10"/>
      <name val="Geneva"/>
      <family val="0"/>
    </font>
    <font>
      <sz val="14"/>
      <name val="Palatino"/>
      <family val="0"/>
    </font>
    <font>
      <sz val="10"/>
      <color indexed="12"/>
      <name val="Geneva"/>
      <family val="0"/>
    </font>
    <font>
      <sz val="10"/>
      <color indexed="23"/>
      <name val="Geneva"/>
      <family val="0"/>
    </font>
    <font>
      <sz val="10"/>
      <color indexed="8"/>
      <name val="Geneva"/>
      <family val="0"/>
    </font>
    <font>
      <b/>
      <sz val="10"/>
      <color indexed="8"/>
      <name val="Geneva"/>
      <family val="0"/>
    </font>
    <font>
      <b/>
      <sz val="10"/>
      <color indexed="12"/>
      <name val="Geneva"/>
      <family val="0"/>
    </font>
    <font>
      <b/>
      <sz val="10"/>
      <color indexed="23"/>
      <name val="Geneva"/>
      <family val="0"/>
    </font>
    <font>
      <b/>
      <sz val="9"/>
      <name val="Geneva"/>
      <family val="0"/>
    </font>
    <font>
      <b/>
      <u val="single"/>
      <sz val="9"/>
      <name val="Geneva"/>
      <family val="0"/>
    </font>
    <font>
      <b/>
      <u val="single"/>
      <sz val="10"/>
      <name val="Geneva"/>
      <family val="0"/>
    </font>
    <font>
      <u val="single"/>
      <sz val="10"/>
      <name val="Geneva"/>
      <family val="0"/>
    </font>
    <font>
      <b/>
      <sz val="10"/>
      <color indexed="11"/>
      <name val="Geneva"/>
      <family val="0"/>
    </font>
    <font>
      <b/>
      <sz val="10"/>
      <color indexed="10"/>
      <name val="Geneva"/>
      <family val="0"/>
    </font>
    <font>
      <b/>
      <sz val="14"/>
      <color indexed="12"/>
      <name val="Geneva"/>
      <family val="0"/>
    </font>
    <font>
      <b/>
      <sz val="12"/>
      <name val="Geneva"/>
      <family val="0"/>
    </font>
    <font>
      <sz val="10"/>
      <color indexed="10"/>
      <name val="Geneva"/>
      <family val="0"/>
    </font>
    <font>
      <b/>
      <sz val="8"/>
      <name val="Geneva"/>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34">
    <border>
      <left/>
      <right/>
      <top/>
      <bottom/>
      <diagonal/>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thin">
        <color indexed="55"/>
      </left>
      <right style="thin">
        <color indexed="55"/>
      </right>
      <top>
        <color indexed="63"/>
      </top>
      <bottom style="thin">
        <color indexed="55"/>
      </bottom>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55"/>
      </left>
      <right style="thin">
        <color indexed="55"/>
      </right>
      <top style="thin">
        <color indexed="55"/>
      </top>
      <bottom style="thin">
        <color indexed="55"/>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1" fillId="0" borderId="1" xfId="0" applyFont="1" applyBorder="1" applyAlignment="1">
      <alignment horizontal="center" vertical="center" wrapText="1"/>
    </xf>
    <xf numFmtId="8" fontId="1" fillId="0" borderId="1" xfId="19" applyFont="1" applyBorder="1" applyAlignment="1">
      <alignment horizontal="center" vertical="center" wrapText="1"/>
    </xf>
    <xf numFmtId="10" fontId="1" fillId="0" borderId="1" xfId="23" applyNumberFormat="1" applyFont="1" applyBorder="1" applyAlignment="1">
      <alignment horizontal="center" vertical="center" wrapText="1"/>
    </xf>
    <xf numFmtId="0" fontId="1" fillId="0" borderId="0" xfId="0" applyFont="1" applyAlignment="1">
      <alignment horizontal="center" vertical="center" wrapText="1"/>
    </xf>
    <xf numFmtId="8" fontId="0" fillId="0" borderId="0" xfId="0" applyNumberFormat="1" applyAlignment="1">
      <alignment/>
    </xf>
    <xf numFmtId="0" fontId="0" fillId="0" borderId="2" xfId="0" applyBorder="1" applyAlignment="1" applyProtection="1">
      <alignment/>
      <protection/>
    </xf>
    <xf numFmtId="8" fontId="1" fillId="0" borderId="2" xfId="19" applyFont="1" applyBorder="1" applyAlignment="1" applyProtection="1">
      <alignment/>
      <protection/>
    </xf>
    <xf numFmtId="8" fontId="0" fillId="0" borderId="2" xfId="19" applyBorder="1" applyAlignment="1" applyProtection="1">
      <alignment/>
      <protection/>
    </xf>
    <xf numFmtId="10" fontId="0" fillId="0" borderId="2" xfId="23" applyNumberFormat="1" applyBorder="1" applyAlignment="1" applyProtection="1">
      <alignment/>
      <protection/>
    </xf>
    <xf numFmtId="8" fontId="0" fillId="0" borderId="2" xfId="19" applyFont="1" applyBorder="1" applyAlignment="1" applyProtection="1">
      <alignment/>
      <protection/>
    </xf>
    <xf numFmtId="8" fontId="1" fillId="0" borderId="1" xfId="19" applyFont="1" applyFill="1" applyBorder="1" applyAlignment="1" applyProtection="1">
      <alignment horizontal="center" vertical="center" wrapText="1"/>
      <protection/>
    </xf>
    <xf numFmtId="8" fontId="1" fillId="0" borderId="0" xfId="19" applyFont="1" applyFill="1" applyBorder="1" applyAlignment="1" applyProtection="1">
      <alignment/>
      <protection/>
    </xf>
    <xf numFmtId="8" fontId="1" fillId="0" borderId="0" xfId="19" applyFont="1" applyFill="1" applyBorder="1" applyAlignment="1" applyProtection="1">
      <alignment/>
      <protection/>
    </xf>
    <xf numFmtId="8" fontId="1" fillId="0" borderId="0" xfId="19" applyNumberFormat="1" applyFont="1" applyFill="1" applyBorder="1" applyAlignment="1" applyProtection="1">
      <alignment/>
      <protection/>
    </xf>
    <xf numFmtId="8" fontId="0" fillId="0" borderId="0" xfId="19" applyFont="1" applyFill="1" applyBorder="1" applyAlignment="1" applyProtection="1">
      <alignment horizontal="left"/>
      <protection/>
    </xf>
    <xf numFmtId="8" fontId="0" fillId="0" borderId="0" xfId="19" applyFont="1" applyFill="1" applyBorder="1" applyAlignment="1" applyProtection="1">
      <alignment/>
      <protection/>
    </xf>
    <xf numFmtId="8" fontId="0" fillId="0" borderId="0" xfId="19" applyFont="1" applyFill="1" applyBorder="1" applyAlignment="1" applyProtection="1">
      <alignment horizontal="right"/>
      <protection/>
    </xf>
    <xf numFmtId="8" fontId="1" fillId="2" borderId="1" xfId="19" applyFont="1" applyFill="1" applyBorder="1" applyAlignment="1" applyProtection="1">
      <alignment/>
      <protection locked="0"/>
    </xf>
    <xf numFmtId="8" fontId="0" fillId="2" borderId="1" xfId="19" applyFill="1" applyBorder="1" applyAlignment="1" applyProtection="1">
      <alignment horizontal="left"/>
      <protection locked="0"/>
    </xf>
    <xf numFmtId="8" fontId="0" fillId="2" borderId="1" xfId="19" applyFont="1" applyFill="1" applyBorder="1" applyAlignment="1" applyProtection="1">
      <alignment horizontal="left"/>
      <protection locked="0"/>
    </xf>
    <xf numFmtId="194" fontId="0" fillId="2" borderId="1" xfId="0" applyNumberFormat="1" applyFont="1" applyFill="1" applyBorder="1" applyAlignment="1" applyProtection="1">
      <alignment/>
      <protection locked="0"/>
    </xf>
    <xf numFmtId="194" fontId="14" fillId="2" borderId="1"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0" fontId="0" fillId="0" borderId="0" xfId="0" applyBorder="1" applyAlignment="1">
      <alignment/>
    </xf>
    <xf numFmtId="8" fontId="1" fillId="0" borderId="0" xfId="19" applyFont="1" applyBorder="1" applyAlignment="1">
      <alignment/>
    </xf>
    <xf numFmtId="8" fontId="0" fillId="0" borderId="0" xfId="19" applyBorder="1" applyAlignment="1">
      <alignment/>
    </xf>
    <xf numFmtId="10" fontId="0" fillId="0" borderId="0" xfId="23" applyNumberFormat="1" applyBorder="1" applyAlignment="1">
      <alignment/>
    </xf>
    <xf numFmtId="8" fontId="1" fillId="3" borderId="2" xfId="19" applyFont="1" applyFill="1" applyBorder="1" applyAlignment="1" applyProtection="1">
      <alignment/>
      <protection/>
    </xf>
    <xf numFmtId="8" fontId="0" fillId="3" borderId="2" xfId="19" applyFill="1" applyBorder="1" applyAlignment="1" applyProtection="1">
      <alignment/>
      <protection/>
    </xf>
    <xf numFmtId="8" fontId="1" fillId="0" borderId="3" xfId="19" applyFont="1" applyFill="1"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8" fontId="1" fillId="0" borderId="1" xfId="0" applyNumberFormat="1" applyFont="1" applyFill="1" applyBorder="1" applyAlignment="1" applyProtection="1">
      <alignment horizontal="center" vertical="center" wrapText="1"/>
      <protection/>
    </xf>
    <xf numFmtId="199" fontId="1" fillId="0" borderId="1"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8" fontId="1" fillId="0" borderId="0" xfId="0" applyNumberFormat="1" applyFont="1" applyFill="1" applyBorder="1" applyAlignment="1" applyProtection="1">
      <alignment/>
      <protection/>
    </xf>
    <xf numFmtId="199" fontId="1" fillId="0" borderId="0" xfId="0" applyNumberFormat="1" applyFont="1" applyFill="1" applyBorder="1" applyAlignment="1" applyProtection="1">
      <alignment/>
      <protection/>
    </xf>
    <xf numFmtId="0" fontId="0" fillId="0" borderId="0" xfId="0" applyFill="1" applyBorder="1" applyAlignment="1" applyProtection="1">
      <alignment/>
      <protection/>
    </xf>
    <xf numFmtId="8" fontId="0" fillId="0" borderId="0" xfId="19" applyFill="1" applyBorder="1" applyAlignment="1" applyProtection="1">
      <alignment/>
      <protection/>
    </xf>
    <xf numFmtId="0" fontId="0" fillId="0" borderId="0" xfId="0" applyFill="1" applyBorder="1" applyAlignment="1" applyProtection="1">
      <alignment horizontal="left" indent="1"/>
      <protection/>
    </xf>
    <xf numFmtId="8" fontId="0" fillId="0" borderId="0" xfId="19" applyFill="1" applyBorder="1" applyAlignment="1" applyProtection="1">
      <alignment horizontal="left"/>
      <protection/>
    </xf>
    <xf numFmtId="0" fontId="0" fillId="0" borderId="0" xfId="0" applyFont="1" applyFill="1" applyBorder="1" applyAlignment="1" applyProtection="1">
      <alignment horizontal="left" indent="1"/>
      <protection/>
    </xf>
    <xf numFmtId="0" fontId="0" fillId="0" borderId="0" xfId="0" applyFont="1" applyFill="1" applyBorder="1" applyAlignment="1" applyProtection="1">
      <alignment/>
      <protection/>
    </xf>
    <xf numFmtId="8" fontId="0" fillId="0" borderId="0" xfId="0" applyNumberFormat="1" applyFill="1" applyBorder="1" applyAlignment="1" applyProtection="1">
      <alignment/>
      <protection/>
    </xf>
    <xf numFmtId="199" fontId="0" fillId="0" borderId="0" xfId="0" applyNumberFormat="1" applyFill="1" applyBorder="1" applyAlignment="1" applyProtection="1">
      <alignment/>
      <protection/>
    </xf>
    <xf numFmtId="8" fontId="0" fillId="2" borderId="1" xfId="19" applyFont="1" applyFill="1" applyBorder="1" applyAlignment="1" applyProtection="1">
      <alignment horizontal="right"/>
      <protection locked="0"/>
    </xf>
    <xf numFmtId="194" fontId="1" fillId="0" borderId="0" xfId="0" applyNumberFormat="1" applyFont="1" applyAlignment="1" applyProtection="1">
      <alignment horizontal="centerContinuous"/>
      <protection/>
    </xf>
    <xf numFmtId="195" fontId="1" fillId="0" borderId="0" xfId="0" applyNumberFormat="1" applyFont="1" applyAlignment="1" applyProtection="1">
      <alignment/>
      <protection/>
    </xf>
    <xf numFmtId="197" fontId="1" fillId="0" borderId="4" xfId="0" applyNumberFormat="1" applyFont="1" applyBorder="1" applyAlignment="1" applyProtection="1">
      <alignment horizontal="centerContinuous"/>
      <protection/>
    </xf>
    <xf numFmtId="194" fontId="1" fillId="0" borderId="4" xfId="0" applyNumberFormat="1" applyFont="1" applyBorder="1" applyAlignment="1" applyProtection="1">
      <alignment horizontal="centerContinuous"/>
      <protection/>
    </xf>
    <xf numFmtId="197" fontId="13" fillId="0" borderId="0" xfId="0" applyNumberFormat="1" applyFont="1" applyBorder="1" applyAlignment="1" applyProtection="1">
      <alignment horizontal="centerContinuous"/>
      <protection/>
    </xf>
    <xf numFmtId="194" fontId="1" fillId="0" borderId="0" xfId="0" applyNumberFormat="1" applyFont="1" applyBorder="1" applyAlignment="1" applyProtection="1">
      <alignment horizontal="centerContinuous"/>
      <protection/>
    </xf>
    <xf numFmtId="194" fontId="0" fillId="0" borderId="0" xfId="0" applyNumberFormat="1" applyAlignment="1" applyProtection="1">
      <alignment/>
      <protection/>
    </xf>
    <xf numFmtId="195" fontId="0" fillId="0" borderId="0" xfId="0" applyNumberFormat="1" applyAlignment="1" applyProtection="1">
      <alignment/>
      <protection/>
    </xf>
    <xf numFmtId="195" fontId="0" fillId="0" borderId="0" xfId="0" applyNumberFormat="1" applyFont="1" applyAlignment="1" applyProtection="1">
      <alignment horizontal="left" indent="1"/>
      <protection/>
    </xf>
    <xf numFmtId="194" fontId="0" fillId="0" borderId="0" xfId="0" applyNumberFormat="1" applyFont="1" applyAlignment="1" applyProtection="1">
      <alignment/>
      <protection/>
    </xf>
    <xf numFmtId="195" fontId="0" fillId="0" borderId="0" xfId="0" applyNumberFormat="1" applyFont="1" applyAlignment="1" applyProtection="1">
      <alignment/>
      <protection/>
    </xf>
    <xf numFmtId="194" fontId="0" fillId="0" borderId="0" xfId="0" applyNumberFormat="1" applyFont="1" applyAlignment="1" applyProtection="1">
      <alignment/>
      <protection/>
    </xf>
    <xf numFmtId="195" fontId="0" fillId="0" borderId="0" xfId="0" applyNumberFormat="1" applyFont="1" applyAlignment="1" applyProtection="1">
      <alignment/>
      <protection/>
    </xf>
    <xf numFmtId="195" fontId="0" fillId="0" borderId="0" xfId="0" applyNumberFormat="1" applyFont="1" applyAlignment="1" applyProtection="1">
      <alignment horizontal="left" indent="1"/>
      <protection/>
    </xf>
    <xf numFmtId="194" fontId="0" fillId="0" borderId="0" xfId="0" applyNumberFormat="1" applyFont="1" applyBorder="1" applyAlignment="1" applyProtection="1">
      <alignment/>
      <protection/>
    </xf>
    <xf numFmtId="194" fontId="14" fillId="0" borderId="0" xfId="0" applyNumberFormat="1" applyFont="1" applyAlignment="1" applyProtection="1">
      <alignment/>
      <protection/>
    </xf>
    <xf numFmtId="195" fontId="15" fillId="0" borderId="0" xfId="0" applyNumberFormat="1" applyFont="1" applyAlignment="1" applyProtection="1">
      <alignment/>
      <protection/>
    </xf>
    <xf numFmtId="194" fontId="15" fillId="0" borderId="0" xfId="0" applyNumberFormat="1" applyFont="1" applyAlignment="1" applyProtection="1">
      <alignment/>
      <protection/>
    </xf>
    <xf numFmtId="194" fontId="15" fillId="0" borderId="4" xfId="0" applyNumberFormat="1" applyFont="1" applyBorder="1" applyAlignment="1" applyProtection="1">
      <alignment/>
      <protection/>
    </xf>
    <xf numFmtId="195" fontId="13" fillId="0" borderId="0" xfId="0" applyNumberFormat="1" applyFont="1" applyAlignment="1" applyProtection="1">
      <alignment horizontal="centerContinuous"/>
      <protection/>
    </xf>
    <xf numFmtId="194" fontId="0" fillId="0" borderId="0" xfId="0" applyNumberFormat="1" applyAlignment="1" applyProtection="1">
      <alignment horizontal="centerContinuous"/>
      <protection/>
    </xf>
    <xf numFmtId="194" fontId="14" fillId="0" borderId="0" xfId="0" applyNumberFormat="1" applyFont="1" applyBorder="1" applyAlignment="1" applyProtection="1">
      <alignment/>
      <protection/>
    </xf>
    <xf numFmtId="195" fontId="16" fillId="0" borderId="0" xfId="0" applyNumberFormat="1" applyFont="1" applyAlignment="1" applyProtection="1">
      <alignment/>
      <protection/>
    </xf>
    <xf numFmtId="194" fontId="16" fillId="0" borderId="0" xfId="0" applyNumberFormat="1" applyFont="1" applyAlignment="1" applyProtection="1">
      <alignment/>
      <protection/>
    </xf>
    <xf numFmtId="194" fontId="16" fillId="0" borderId="4" xfId="0" applyNumberFormat="1" applyFont="1" applyBorder="1" applyAlignment="1" applyProtection="1">
      <alignment/>
      <protection/>
    </xf>
    <xf numFmtId="195" fontId="17" fillId="0" borderId="0" xfId="0" applyNumberFormat="1" applyFont="1" applyAlignment="1" applyProtection="1">
      <alignment/>
      <protection/>
    </xf>
    <xf numFmtId="194" fontId="17" fillId="0" borderId="0" xfId="0" applyNumberFormat="1" applyFont="1" applyAlignment="1" applyProtection="1">
      <alignment/>
      <protection/>
    </xf>
    <xf numFmtId="4" fontId="0" fillId="2" borderId="0" xfId="0" applyNumberFormat="1" applyFill="1" applyAlignment="1" applyProtection="1">
      <alignment/>
      <protection locked="0"/>
    </xf>
    <xf numFmtId="167" fontId="0" fillId="2" borderId="5" xfId="23" applyNumberFormat="1" applyFill="1" applyBorder="1" applyAlignment="1" applyProtection="1">
      <alignment horizontal="center"/>
      <protection locked="0"/>
    </xf>
    <xf numFmtId="176" fontId="0" fillId="2" borderId="0" xfId="0" applyNumberFormat="1" applyFill="1" applyAlignment="1" applyProtection="1">
      <alignment/>
      <protection locked="0"/>
    </xf>
    <xf numFmtId="38" fontId="1" fillId="2" borderId="6" xfId="15" applyNumberFormat="1"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7" fontId="0" fillId="2" borderId="0" xfId="0" applyNumberFormat="1" applyFill="1" applyAlignment="1" applyProtection="1">
      <alignment/>
      <protection locked="0"/>
    </xf>
    <xf numFmtId="0" fontId="8" fillId="2" borderId="7" xfId="0" applyFont="1" applyFill="1" applyBorder="1" applyAlignment="1" applyProtection="1">
      <alignment horizontal="center" vertical="center"/>
      <protection locked="0"/>
    </xf>
    <xf numFmtId="166" fontId="8" fillId="2" borderId="7" xfId="0" applyNumberFormat="1" applyFont="1" applyFill="1" applyBorder="1" applyAlignment="1" applyProtection="1">
      <alignment horizontal="center" vertical="center"/>
      <protection locked="0"/>
    </xf>
    <xf numFmtId="9" fontId="1" fillId="2" borderId="7" xfId="23"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166" fontId="8" fillId="2" borderId="7" xfId="23" applyNumberFormat="1"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166" fontId="8" fillId="2" borderId="9" xfId="0" applyNumberFormat="1" applyFont="1" applyFill="1" applyBorder="1" applyAlignment="1" applyProtection="1">
      <alignment horizontal="center" vertical="center"/>
      <protection locked="0"/>
    </xf>
    <xf numFmtId="195" fontId="18" fillId="0" borderId="0" xfId="0" applyNumberFormat="1" applyFont="1" applyAlignment="1" applyProtection="1">
      <alignment horizontal="centerContinuous"/>
      <protection/>
    </xf>
    <xf numFmtId="0" fontId="1"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left" indent="1"/>
      <protection/>
    </xf>
    <xf numFmtId="8" fontId="1" fillId="3" borderId="2" xfId="19" applyNumberFormat="1" applyFont="1" applyFill="1" applyBorder="1" applyAlignment="1" applyProtection="1">
      <alignment/>
      <protection/>
    </xf>
    <xf numFmtId="0" fontId="0" fillId="3" borderId="2" xfId="0" applyFont="1" applyFill="1" applyBorder="1" applyAlignment="1" applyProtection="1">
      <alignment/>
      <protection/>
    </xf>
    <xf numFmtId="8" fontId="0" fillId="3" borderId="2" xfId="19" applyFont="1" applyFill="1" applyBorder="1" applyAlignment="1" applyProtection="1">
      <alignment/>
      <protection/>
    </xf>
    <xf numFmtId="10" fontId="0" fillId="3" borderId="2" xfId="23" applyNumberFormat="1" applyFont="1" applyFill="1" applyBorder="1" applyAlignment="1" applyProtection="1">
      <alignment/>
      <protection/>
    </xf>
    <xf numFmtId="8" fontId="0" fillId="3" borderId="2" xfId="19" applyNumberFormat="1" applyFont="1" applyFill="1" applyBorder="1" applyAlignment="1" applyProtection="1">
      <alignment/>
      <protection/>
    </xf>
    <xf numFmtId="0" fontId="0" fillId="3" borderId="5" xfId="0" applyFont="1" applyFill="1" applyBorder="1" applyAlignment="1" applyProtection="1">
      <alignment/>
      <protection/>
    </xf>
    <xf numFmtId="8" fontId="0" fillId="3" borderId="5" xfId="19" applyFont="1" applyFill="1" applyBorder="1" applyAlignment="1" applyProtection="1">
      <alignment/>
      <protection/>
    </xf>
    <xf numFmtId="10" fontId="0" fillId="3" borderId="5" xfId="23" applyNumberFormat="1" applyFont="1" applyFill="1" applyBorder="1" applyAlignment="1" applyProtection="1">
      <alignment/>
      <protection/>
    </xf>
    <xf numFmtId="0" fontId="0" fillId="3" borderId="10" xfId="0" applyFill="1" applyBorder="1" applyAlignment="1" applyProtection="1">
      <alignment/>
      <protection/>
    </xf>
    <xf numFmtId="8" fontId="1" fillId="3" borderId="11" xfId="19" applyFont="1" applyFill="1" applyBorder="1" applyAlignment="1" applyProtection="1">
      <alignment/>
      <protection/>
    </xf>
    <xf numFmtId="8" fontId="0" fillId="3" borderId="11" xfId="19" applyFill="1" applyBorder="1" applyAlignment="1" applyProtection="1">
      <alignment/>
      <protection/>
    </xf>
    <xf numFmtId="10" fontId="0" fillId="3" borderId="12" xfId="23" applyNumberFormat="1" applyFill="1" applyBorder="1" applyAlignment="1" applyProtection="1">
      <alignment/>
      <protection/>
    </xf>
    <xf numFmtId="0" fontId="0" fillId="0" borderId="13" xfId="0" applyBorder="1" applyAlignment="1" applyProtection="1">
      <alignment/>
      <protection/>
    </xf>
    <xf numFmtId="10" fontId="0" fillId="0" borderId="14" xfId="23" applyNumberFormat="1" applyBorder="1" applyAlignment="1" applyProtection="1">
      <alignment/>
      <protection/>
    </xf>
    <xf numFmtId="0" fontId="0" fillId="3" borderId="13" xfId="0" applyFill="1" applyBorder="1" applyAlignment="1" applyProtection="1">
      <alignment/>
      <protection/>
    </xf>
    <xf numFmtId="10" fontId="0" fillId="3" borderId="14" xfId="23" applyNumberFormat="1" applyFill="1" applyBorder="1" applyAlignment="1" applyProtection="1">
      <alignment/>
      <protection/>
    </xf>
    <xf numFmtId="0" fontId="0" fillId="0" borderId="13" xfId="0" applyBorder="1" applyAlignment="1">
      <alignment/>
    </xf>
    <xf numFmtId="0" fontId="0" fillId="3" borderId="15" xfId="0" applyFill="1" applyBorder="1" applyAlignment="1" applyProtection="1">
      <alignment/>
      <protection/>
    </xf>
    <xf numFmtId="8" fontId="1" fillId="3" borderId="16" xfId="19" applyFont="1" applyFill="1" applyBorder="1" applyAlignment="1" applyProtection="1">
      <alignment/>
      <protection/>
    </xf>
    <xf numFmtId="8" fontId="0" fillId="3" borderId="16" xfId="19" applyFill="1" applyBorder="1" applyAlignment="1" applyProtection="1">
      <alignment/>
      <protection/>
    </xf>
    <xf numFmtId="10" fontId="0" fillId="3" borderId="17" xfId="23" applyNumberFormat="1" applyFill="1" applyBorder="1" applyAlignment="1" applyProtection="1">
      <alignment/>
      <protection/>
    </xf>
    <xf numFmtId="8" fontId="0" fillId="2" borderId="1" xfId="19" applyFill="1" applyBorder="1" applyAlignment="1" applyProtection="1">
      <alignment/>
      <protection locked="0"/>
    </xf>
    <xf numFmtId="8" fontId="0" fillId="0" borderId="0" xfId="0" applyNumberFormat="1" applyAlignment="1" applyProtection="1">
      <alignment horizontal="left"/>
      <protection/>
    </xf>
    <xf numFmtId="8" fontId="1" fillId="0" borderId="0" xfId="0" applyNumberFormat="1" applyFont="1" applyAlignment="1" applyProtection="1">
      <alignment/>
      <protection/>
    </xf>
    <xf numFmtId="0" fontId="0" fillId="0" borderId="2" xfId="0" applyFont="1" applyFill="1" applyBorder="1" applyAlignment="1" applyProtection="1">
      <alignment/>
      <protection/>
    </xf>
    <xf numFmtId="8" fontId="1" fillId="0" borderId="2" xfId="19" applyFont="1" applyFill="1" applyBorder="1" applyAlignment="1" applyProtection="1">
      <alignment/>
      <protection/>
    </xf>
    <xf numFmtId="8" fontId="0" fillId="0" borderId="2" xfId="19" applyFont="1" applyFill="1" applyBorder="1" applyAlignment="1" applyProtection="1">
      <alignment/>
      <protection/>
    </xf>
    <xf numFmtId="10" fontId="0" fillId="0" borderId="2" xfId="23" applyNumberFormat="1" applyFont="1" applyFill="1" applyBorder="1" applyAlignment="1" applyProtection="1">
      <alignment/>
      <protection/>
    </xf>
    <xf numFmtId="8" fontId="0" fillId="0" borderId="0" xfId="0" applyNumberFormat="1" applyFill="1" applyAlignment="1">
      <alignment/>
    </xf>
    <xf numFmtId="0" fontId="0" fillId="0" borderId="0" xfId="0" applyFill="1" applyAlignment="1">
      <alignment/>
    </xf>
    <xf numFmtId="10" fontId="0" fillId="0" borderId="0" xfId="23" applyNumberFormat="1" applyBorder="1" applyAlignment="1" applyProtection="1">
      <alignment/>
      <protection/>
    </xf>
    <xf numFmtId="10" fontId="0" fillId="3" borderId="0" xfId="23" applyNumberFormat="1" applyFill="1" applyBorder="1" applyAlignment="1" applyProtection="1">
      <alignment/>
      <protection/>
    </xf>
    <xf numFmtId="10" fontId="0" fillId="3" borderId="18" xfId="23" applyNumberFormat="1" applyFill="1" applyBorder="1" applyAlignment="1" applyProtection="1">
      <alignment/>
      <protection/>
    </xf>
    <xf numFmtId="10" fontId="0" fillId="3" borderId="19" xfId="23" applyNumberFormat="1" applyFill="1" applyBorder="1" applyAlignment="1" applyProtection="1">
      <alignment/>
      <protection/>
    </xf>
    <xf numFmtId="8" fontId="0" fillId="3" borderId="20" xfId="19" applyFill="1" applyBorder="1" applyAlignment="1" applyProtection="1">
      <alignment/>
      <protection/>
    </xf>
    <xf numFmtId="8" fontId="0" fillId="0" borderId="21" xfId="19" applyBorder="1" applyAlignment="1" applyProtection="1">
      <alignment/>
      <protection/>
    </xf>
    <xf numFmtId="8" fontId="0" fillId="3" borderId="21" xfId="19" applyFill="1" applyBorder="1" applyAlignment="1" applyProtection="1">
      <alignment/>
      <protection/>
    </xf>
    <xf numFmtId="8" fontId="0" fillId="3" borderId="22" xfId="19" applyFill="1" applyBorder="1" applyAlignment="1" applyProtection="1">
      <alignment/>
      <protection/>
    </xf>
    <xf numFmtId="10" fontId="19" fillId="0" borderId="0" xfId="23" applyNumberFormat="1" applyFont="1" applyAlignment="1">
      <alignment horizontal="center"/>
    </xf>
    <xf numFmtId="6" fontId="17" fillId="0" borderId="4" xfId="19" applyNumberFormat="1" applyFont="1" applyBorder="1" applyAlignment="1" applyProtection="1">
      <alignment/>
      <protection/>
    </xf>
    <xf numFmtId="0" fontId="0" fillId="3" borderId="0" xfId="0" applyFill="1" applyBorder="1" applyAlignment="1" applyProtection="1">
      <alignment/>
      <protection/>
    </xf>
    <xf numFmtId="8" fontId="0" fillId="3" borderId="0" xfId="19" applyFill="1" applyBorder="1" applyAlignment="1" applyProtection="1">
      <alignment/>
      <protection/>
    </xf>
    <xf numFmtId="8" fontId="1" fillId="3" borderId="0" xfId="19" applyFont="1" applyFill="1" applyBorder="1" applyAlignment="1" applyProtection="1">
      <alignment/>
      <protection/>
    </xf>
    <xf numFmtId="8" fontId="0" fillId="2" borderId="1" xfId="19" applyFill="1" applyBorder="1" applyAlignment="1" applyProtection="1">
      <alignment horizontal="left"/>
      <protection/>
    </xf>
    <xf numFmtId="8" fontId="1" fillId="2" borderId="1" xfId="19" applyFont="1" applyFill="1" applyBorder="1" applyAlignment="1" applyProtection="1">
      <alignment/>
      <protection/>
    </xf>
    <xf numFmtId="38" fontId="1" fillId="0" borderId="23" xfId="15" applyNumberFormat="1" applyFont="1" applyBorder="1" applyAlignment="1" applyProtection="1">
      <alignment horizontal="center"/>
      <protection/>
    </xf>
    <xf numFmtId="0" fontId="1" fillId="0" borderId="23" xfId="0" applyFont="1" applyBorder="1" applyAlignment="1" applyProtection="1">
      <alignment horizontal="center"/>
      <protection/>
    </xf>
    <xf numFmtId="4" fontId="1" fillId="0" borderId="23" xfId="0" applyNumberFormat="1" applyFont="1" applyBorder="1" applyAlignment="1" applyProtection="1">
      <alignment horizontal="center"/>
      <protection/>
    </xf>
    <xf numFmtId="38" fontId="1" fillId="0" borderId="5" xfId="15" applyNumberFormat="1" applyFont="1" applyBorder="1" applyAlignment="1" applyProtection="1">
      <alignment horizontal="center"/>
      <protection/>
    </xf>
    <xf numFmtId="0" fontId="0" fillId="0" borderId="5" xfId="0" applyBorder="1" applyAlignment="1" applyProtection="1">
      <alignment/>
      <protection/>
    </xf>
    <xf numFmtId="4" fontId="1" fillId="0" borderId="5" xfId="0" applyNumberFormat="1" applyFont="1" applyBorder="1" applyAlignment="1" applyProtection="1">
      <alignment horizontal="center"/>
      <protection/>
    </xf>
    <xf numFmtId="38" fontId="0" fillId="0" borderId="0" xfId="15" applyNumberFormat="1" applyAlignment="1" applyProtection="1">
      <alignment horizontal="center"/>
      <protection/>
    </xf>
    <xf numFmtId="0" fontId="0" fillId="0" borderId="0" xfId="0" applyAlignment="1" applyProtection="1">
      <alignment horizontal="center"/>
      <protection/>
    </xf>
    <xf numFmtId="4" fontId="0" fillId="0" borderId="0" xfId="0" applyNumberFormat="1" applyAlignment="1" applyProtection="1">
      <alignment/>
      <protection/>
    </xf>
    <xf numFmtId="0" fontId="0" fillId="0" borderId="0" xfId="0" applyBorder="1" applyAlignment="1" applyProtection="1">
      <alignment horizontal="left"/>
      <protection/>
    </xf>
    <xf numFmtId="5" fontId="0" fillId="0" borderId="0" xfId="0" applyNumberFormat="1" applyAlignment="1" applyProtection="1">
      <alignment horizontal="center"/>
      <protection/>
    </xf>
    <xf numFmtId="167" fontId="0" fillId="0" borderId="0" xfId="23" applyNumberFormat="1" applyAlignment="1" applyProtection="1">
      <alignment horizontal="center"/>
      <protection/>
    </xf>
    <xf numFmtId="7" fontId="0" fillId="0" borderId="0" xfId="0" applyNumberFormat="1" applyAlignment="1" applyProtection="1">
      <alignment horizontal="center"/>
      <protection/>
    </xf>
    <xf numFmtId="176" fontId="0" fillId="0" borderId="0" xfId="0" applyNumberFormat="1" applyAlignment="1" applyProtection="1">
      <alignment/>
      <protection/>
    </xf>
    <xf numFmtId="0" fontId="0" fillId="0" borderId="24" xfId="0" applyBorder="1" applyAlignment="1" applyProtection="1">
      <alignment horizontal="centerContinuous"/>
      <protection/>
    </xf>
    <xf numFmtId="0" fontId="0" fillId="0" borderId="25" xfId="0" applyBorder="1" applyAlignment="1" applyProtection="1">
      <alignment horizontal="centerContinuous"/>
      <protection/>
    </xf>
    <xf numFmtId="0" fontId="0" fillId="0" borderId="26" xfId="0" applyBorder="1" applyAlignment="1" applyProtection="1">
      <alignment horizontal="centerContinuous"/>
      <protection/>
    </xf>
    <xf numFmtId="0" fontId="0" fillId="0" borderId="1"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5" fontId="0" fillId="0" borderId="29" xfId="0" applyNumberFormat="1" applyBorder="1" applyAlignment="1" applyProtection="1">
      <alignment horizontal="center"/>
      <protection/>
    </xf>
    <xf numFmtId="0" fontId="0" fillId="0" borderId="29" xfId="0" applyBorder="1" applyAlignment="1" applyProtection="1">
      <alignment horizontal="center"/>
      <protection/>
    </xf>
    <xf numFmtId="167" fontId="0" fillId="0" borderId="29" xfId="23" applyNumberFormat="1" applyBorder="1" applyAlignment="1" applyProtection="1">
      <alignment horizontal="center"/>
      <protection/>
    </xf>
    <xf numFmtId="7" fontId="0" fillId="0" borderId="29" xfId="0" applyNumberFormat="1" applyBorder="1" applyAlignment="1" applyProtection="1">
      <alignment/>
      <protection/>
    </xf>
    <xf numFmtId="4" fontId="0" fillId="0" borderId="30" xfId="0" applyNumberFormat="1" applyBorder="1" applyAlignment="1" applyProtection="1">
      <alignment/>
      <protection/>
    </xf>
    <xf numFmtId="4" fontId="0" fillId="0" borderId="31" xfId="0" applyNumberFormat="1" applyBorder="1" applyAlignment="1" applyProtection="1">
      <alignment/>
      <protection/>
    </xf>
    <xf numFmtId="4" fontId="0" fillId="0" borderId="32" xfId="0" applyNumberFormat="1" applyBorder="1" applyAlignment="1" applyProtection="1">
      <alignment/>
      <protection/>
    </xf>
    <xf numFmtId="0" fontId="9" fillId="0" borderId="0" xfId="0" applyFont="1" applyAlignment="1" applyProtection="1">
      <alignment horizontal="center"/>
      <protection/>
    </xf>
    <xf numFmtId="5" fontId="0" fillId="0" borderId="33" xfId="0" applyNumberFormat="1" applyBorder="1" applyAlignment="1" applyProtection="1">
      <alignment horizontal="center"/>
      <protection/>
    </xf>
    <xf numFmtId="0" fontId="0" fillId="0" borderId="33" xfId="0" applyBorder="1" applyAlignment="1" applyProtection="1">
      <alignment horizontal="center"/>
      <protection/>
    </xf>
    <xf numFmtId="167" fontId="0" fillId="0" borderId="33" xfId="23" applyNumberFormat="1" applyBorder="1" applyAlignment="1" applyProtection="1">
      <alignment horizontal="center"/>
      <protection/>
    </xf>
    <xf numFmtId="7" fontId="0" fillId="0" borderId="33" xfId="0" applyNumberFormat="1" applyBorder="1" applyAlignment="1" applyProtection="1">
      <alignment/>
      <protection/>
    </xf>
    <xf numFmtId="7" fontId="0" fillId="0" borderId="0" xfId="0" applyNumberFormat="1" applyAlignment="1" applyProtection="1">
      <alignment/>
      <protection/>
    </xf>
    <xf numFmtId="4" fontId="0" fillId="0" borderId="33" xfId="0" applyNumberFormat="1" applyBorder="1" applyAlignment="1" applyProtection="1">
      <alignment/>
      <protection/>
    </xf>
    <xf numFmtId="4" fontId="0" fillId="0" borderId="24" xfId="0" applyNumberFormat="1" applyBorder="1" applyAlignment="1" applyProtection="1">
      <alignment horizontal="centerContinuous"/>
      <protection/>
    </xf>
    <xf numFmtId="7" fontId="0" fillId="0" borderId="33" xfId="0" applyNumberFormat="1" applyBorder="1" applyAlignment="1" applyProtection="1">
      <alignment horizontal="center"/>
      <protection/>
    </xf>
    <xf numFmtId="176" fontId="4" fillId="0" borderId="0" xfId="0" applyNumberFormat="1" applyFont="1" applyAlignment="1" applyProtection="1">
      <alignment horizontal="centerContinuous"/>
      <protection/>
    </xf>
    <xf numFmtId="38" fontId="4" fillId="0" borderId="0" xfId="15" applyNumberFormat="1" applyFont="1" applyAlignment="1" applyProtection="1">
      <alignment horizontal="centerContinuous"/>
      <protection/>
    </xf>
    <xf numFmtId="0" fontId="0" fillId="0" borderId="0" xfId="0" applyAlignment="1" applyProtection="1">
      <alignment horizontal="centerContinuous"/>
      <protection/>
    </xf>
    <xf numFmtId="4" fontId="0" fillId="0" borderId="0" xfId="0" applyNumberFormat="1" applyAlignment="1" applyProtection="1">
      <alignment horizontal="centerContinuous"/>
      <protection/>
    </xf>
    <xf numFmtId="176" fontId="4" fillId="0" borderId="6" xfId="0" applyNumberFormat="1" applyFont="1" applyBorder="1" applyAlignment="1" applyProtection="1">
      <alignment horizontal="centerContinuous"/>
      <protection/>
    </xf>
    <xf numFmtId="38" fontId="4" fillId="0" borderId="6" xfId="15" applyNumberFormat="1" applyFont="1" applyBorder="1" applyAlignment="1" applyProtection="1">
      <alignment horizontal="centerContinuous"/>
      <protection/>
    </xf>
    <xf numFmtId="0" fontId="0" fillId="0" borderId="6" xfId="0" applyBorder="1" applyAlignment="1" applyProtection="1">
      <alignment horizontal="centerContinuous"/>
      <protection/>
    </xf>
    <xf numFmtId="4" fontId="0" fillId="0" borderId="6" xfId="0" applyNumberFormat="1" applyBorder="1" applyAlignment="1" applyProtection="1">
      <alignment horizontal="centerContinuous"/>
      <protection/>
    </xf>
    <xf numFmtId="176" fontId="1" fillId="0" borderId="23" xfId="0" applyNumberFormat="1" applyFont="1" applyBorder="1" applyAlignment="1" applyProtection="1">
      <alignment horizontal="center"/>
      <protection/>
    </xf>
    <xf numFmtId="176" fontId="1" fillId="0" borderId="5" xfId="0" applyNumberFormat="1" applyFont="1" applyBorder="1" applyAlignment="1" applyProtection="1">
      <alignment horizontal="center"/>
      <protection/>
    </xf>
    <xf numFmtId="176" fontId="0" fillId="0" borderId="0" xfId="0" applyNumberFormat="1" applyFont="1" applyAlignment="1" applyProtection="1">
      <alignment/>
      <protection/>
    </xf>
    <xf numFmtId="0" fontId="0" fillId="0" borderId="0" xfId="0" applyFont="1" applyAlignment="1" applyProtection="1">
      <alignment horizontal="center"/>
      <protection/>
    </xf>
    <xf numFmtId="4" fontId="0" fillId="0" borderId="0" xfId="0" applyNumberFormat="1" applyFont="1" applyAlignment="1" applyProtection="1">
      <alignment/>
      <protection/>
    </xf>
    <xf numFmtId="0" fontId="0" fillId="0" borderId="0" xfId="0" applyFont="1" applyAlignment="1" applyProtection="1">
      <alignment/>
      <protection/>
    </xf>
    <xf numFmtId="176" fontId="1" fillId="0" borderId="0" xfId="0" applyNumberFormat="1" applyFont="1" applyAlignment="1" applyProtection="1">
      <alignment/>
      <protection/>
    </xf>
    <xf numFmtId="0" fontId="1" fillId="0" borderId="0" xfId="0" applyFont="1" applyAlignment="1" applyProtection="1">
      <alignment horizontal="center"/>
      <protection/>
    </xf>
    <xf numFmtId="4" fontId="1" fillId="0" borderId="0" xfId="0" applyNumberFormat="1" applyFont="1" applyAlignment="1" applyProtection="1">
      <alignment/>
      <protection/>
    </xf>
    <xf numFmtId="40" fontId="0" fillId="0" borderId="0" xfId="15" applyFill="1" applyBorder="1" applyAlignment="1" applyProtection="1">
      <alignment horizontal="center" vertical="center"/>
      <protection/>
    </xf>
    <xf numFmtId="0" fontId="1" fillId="0" borderId="9" xfId="0" applyFont="1" applyBorder="1" applyAlignment="1" applyProtection="1">
      <alignment horizontal="right" vertical="center"/>
      <protection/>
    </xf>
    <xf numFmtId="0" fontId="1" fillId="0" borderId="3" xfId="0" applyFont="1" applyBorder="1" applyAlignment="1" applyProtection="1">
      <alignment horizontal="right" vertical="center"/>
      <protection/>
    </xf>
    <xf numFmtId="0" fontId="1" fillId="0" borderId="8" xfId="0" applyFont="1" applyBorder="1" applyAlignment="1" applyProtection="1">
      <alignment horizontal="right" vertical="center"/>
      <protection/>
    </xf>
    <xf numFmtId="9" fontId="1" fillId="0" borderId="0" xfId="23" applyFont="1" applyFill="1" applyBorder="1" applyAlignment="1" applyProtection="1">
      <alignment horizontal="center" vertical="center"/>
      <protection/>
    </xf>
    <xf numFmtId="7" fontId="6" fillId="0" borderId="6" xfId="0" applyNumberFormat="1" applyFont="1" applyBorder="1" applyAlignment="1" applyProtection="1">
      <alignment horizontal="center" vertical="center"/>
      <protection/>
    </xf>
    <xf numFmtId="7" fontId="6" fillId="0" borderId="6" xfId="0" applyNumberFormat="1" applyFont="1" applyBorder="1" applyAlignment="1" applyProtection="1">
      <alignment vertical="center"/>
      <protection/>
    </xf>
    <xf numFmtId="0" fontId="0" fillId="0" borderId="0" xfId="0" applyAlignment="1" applyProtection="1">
      <alignment vertical="center"/>
      <protection/>
    </xf>
    <xf numFmtId="40" fontId="7" fillId="0" borderId="9" xfId="15" applyFont="1" applyFill="1" applyBorder="1" applyAlignment="1" applyProtection="1">
      <alignment horizontal="center" vertical="center"/>
      <protection/>
    </xf>
    <xf numFmtId="7" fontId="7" fillId="0" borderId="6" xfId="0" applyNumberFormat="1" applyFont="1" applyBorder="1" applyAlignment="1" applyProtection="1">
      <alignment vertical="center"/>
      <protection/>
    </xf>
    <xf numFmtId="0" fontId="8" fillId="0" borderId="9" xfId="0" applyFont="1" applyBorder="1" applyAlignment="1" applyProtection="1">
      <alignment horizontal="center" vertical="center"/>
      <protection/>
    </xf>
    <xf numFmtId="0" fontId="7" fillId="0" borderId="6" xfId="0" applyFont="1" applyBorder="1" applyAlignment="1" applyProtection="1">
      <alignment horizontal="right" vertical="center"/>
      <protection/>
    </xf>
    <xf numFmtId="0" fontId="7" fillId="0" borderId="8" xfId="0" applyFont="1" applyBorder="1" applyAlignment="1" applyProtection="1">
      <alignment horizontal="right" vertical="center"/>
      <protection/>
    </xf>
    <xf numFmtId="0" fontId="7" fillId="0" borderId="6" xfId="0" applyFont="1" applyBorder="1" applyAlignment="1" applyProtection="1">
      <alignment vertical="center"/>
      <protection/>
    </xf>
    <xf numFmtId="166" fontId="8" fillId="0" borderId="9" xfId="0" applyNumberFormat="1" applyFont="1" applyFill="1" applyBorder="1" applyAlignment="1" applyProtection="1">
      <alignment horizontal="right" vertical="center"/>
      <protection/>
    </xf>
    <xf numFmtId="166" fontId="8" fillId="0" borderId="6" xfId="0" applyNumberFormat="1" applyFont="1" applyFill="1" applyBorder="1" applyAlignment="1" applyProtection="1">
      <alignment horizontal="right" vertical="center"/>
      <protection/>
    </xf>
    <xf numFmtId="166" fontId="7" fillId="0" borderId="9" xfId="23" applyNumberFormat="1" applyFont="1" applyFill="1" applyBorder="1" applyAlignment="1" applyProtection="1">
      <alignment horizontal="left" vertical="center"/>
      <protection/>
    </xf>
    <xf numFmtId="166" fontId="8" fillId="0" borderId="6" xfId="0" applyNumberFormat="1" applyFont="1" applyFill="1" applyBorder="1" applyAlignment="1" applyProtection="1">
      <alignment horizontal="left" vertical="center"/>
      <protection/>
    </xf>
    <xf numFmtId="166" fontId="8" fillId="0" borderId="9" xfId="0" applyNumberFormat="1" applyFont="1" applyFill="1" applyBorder="1" applyAlignment="1" applyProtection="1">
      <alignment horizontal="left" vertical="center"/>
      <protection/>
    </xf>
    <xf numFmtId="0" fontId="7" fillId="0" borderId="9" xfId="0" applyFont="1" applyBorder="1" applyAlignment="1" applyProtection="1">
      <alignment vertical="center"/>
      <protection/>
    </xf>
    <xf numFmtId="40" fontId="1" fillId="0" borderId="0" xfId="15" applyFont="1" applyFill="1" applyAlignment="1" applyProtection="1">
      <alignment horizontal="center"/>
      <protection/>
    </xf>
    <xf numFmtId="0" fontId="1" fillId="0" borderId="0" xfId="0" applyFont="1" applyBorder="1" applyAlignment="1" applyProtection="1">
      <alignment horizontal="center"/>
      <protection/>
    </xf>
    <xf numFmtId="7" fontId="1" fillId="0" borderId="0" xfId="0" applyNumberFormat="1" applyFont="1" applyAlignment="1" applyProtection="1">
      <alignment horizontal="center"/>
      <protection/>
    </xf>
    <xf numFmtId="7" fontId="1" fillId="0" borderId="0" xfId="0" applyNumberFormat="1" applyFont="1" applyBorder="1" applyAlignment="1" applyProtection="1">
      <alignment horizontal="center"/>
      <protection/>
    </xf>
    <xf numFmtId="7" fontId="9" fillId="0" borderId="0" xfId="0" applyNumberFormat="1" applyFont="1" applyAlignment="1" applyProtection="1">
      <alignment horizontal="center"/>
      <protection/>
    </xf>
    <xf numFmtId="0" fontId="10" fillId="0" borderId="0" xfId="0" applyFont="1" applyAlignment="1" applyProtection="1">
      <alignment horizontal="center"/>
      <protection/>
    </xf>
    <xf numFmtId="7" fontId="10" fillId="0" borderId="0" xfId="0" applyNumberFormat="1" applyFont="1" applyAlignment="1" applyProtection="1">
      <alignment horizontal="center"/>
      <protection/>
    </xf>
    <xf numFmtId="0" fontId="0" fillId="0" borderId="6" xfId="0" applyBorder="1" applyAlignment="1" applyProtection="1">
      <alignment/>
      <protection/>
    </xf>
    <xf numFmtId="7" fontId="1" fillId="0" borderId="6" xfId="0" applyNumberFormat="1" applyFont="1" applyBorder="1" applyAlignment="1" applyProtection="1">
      <alignment horizontal="center"/>
      <protection/>
    </xf>
    <xf numFmtId="10" fontId="1" fillId="0" borderId="6" xfId="23" applyNumberFormat="1" applyFont="1" applyBorder="1" applyAlignment="1" applyProtection="1">
      <alignment horizontal="center"/>
      <protection/>
    </xf>
    <xf numFmtId="7" fontId="9" fillId="0" borderId="6" xfId="0" applyNumberFormat="1" applyFont="1" applyBorder="1" applyAlignment="1" applyProtection="1">
      <alignment horizontal="center"/>
      <protection/>
    </xf>
    <xf numFmtId="0" fontId="10" fillId="0" borderId="6" xfId="0" applyFont="1" applyBorder="1" applyAlignment="1" applyProtection="1">
      <alignment horizontal="center"/>
      <protection/>
    </xf>
    <xf numFmtId="7" fontId="10" fillId="0" borderId="6" xfId="0" applyNumberFormat="1" applyFont="1" applyBorder="1" applyAlignment="1" applyProtection="1">
      <alignment horizontal="center"/>
      <protection/>
    </xf>
    <xf numFmtId="38" fontId="0" fillId="0" borderId="0" xfId="15" applyNumberFormat="1" applyFill="1" applyAlignment="1" applyProtection="1">
      <alignment horizontal="center"/>
      <protection/>
    </xf>
    <xf numFmtId="7" fontId="5" fillId="0" borderId="0" xfId="0" applyNumberFormat="1" applyFont="1" applyAlignment="1" applyProtection="1">
      <alignment/>
      <protection/>
    </xf>
    <xf numFmtId="0" fontId="6" fillId="0" borderId="0" xfId="0" applyFont="1" applyAlignment="1" applyProtection="1">
      <alignment horizontal="center"/>
      <protection/>
    </xf>
    <xf numFmtId="7" fontId="6" fillId="0" borderId="0" xfId="0" applyNumberFormat="1" applyFont="1" applyAlignment="1" applyProtection="1">
      <alignment horizontal="center"/>
      <protection/>
    </xf>
    <xf numFmtId="7" fontId="6" fillId="0" borderId="0" xfId="0" applyNumberFormat="1" applyFont="1" applyAlignment="1" applyProtection="1">
      <alignment/>
      <protection/>
    </xf>
    <xf numFmtId="173" fontId="6" fillId="0" borderId="0" xfId="0" applyNumberFormat="1" applyFont="1" applyAlignment="1" applyProtection="1">
      <alignment horizontal="center"/>
      <protection/>
    </xf>
    <xf numFmtId="40" fontId="0" fillId="0" borderId="0" xfId="15" applyFill="1" applyAlignment="1" applyProtection="1">
      <alignment horizontal="center"/>
      <protection/>
    </xf>
    <xf numFmtId="0" fontId="5" fillId="0" borderId="0" xfId="0" applyFont="1" applyAlignment="1" applyProtection="1">
      <alignment/>
      <protection/>
    </xf>
  </cellXfs>
  <cellStyles count="10">
    <cellStyle name="Normal" xfId="0"/>
    <cellStyle name="Comma" xfId="15"/>
    <cellStyle name="Comma [0]" xfId="16"/>
    <cellStyle name="Comma [0]_insurance" xfId="17"/>
    <cellStyle name="Comma_insurance" xfId="18"/>
    <cellStyle name="Currency" xfId="19"/>
    <cellStyle name="Currency [0]" xfId="20"/>
    <cellStyle name="Currency [0]_insurance" xfId="21"/>
    <cellStyle name="Currency_insuranc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9</xdr:col>
      <xdr:colOff>0</xdr:colOff>
      <xdr:row>10</xdr:row>
      <xdr:rowOff>76200</xdr:rowOff>
    </xdr:to>
    <xdr:sp>
      <xdr:nvSpPr>
        <xdr:cNvPr id="1" name="Line 1"/>
        <xdr:cNvSpPr>
          <a:spLocks/>
        </xdr:cNvSpPr>
      </xdr:nvSpPr>
      <xdr:spPr>
        <a:xfrm>
          <a:off x="7058025" y="1657350"/>
          <a:ext cx="838200" cy="238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0</xdr:colOff>
      <xdr:row>10</xdr:row>
      <xdr:rowOff>85725</xdr:rowOff>
    </xdr:from>
    <xdr:to>
      <xdr:col>9</xdr:col>
      <xdr:colOff>0</xdr:colOff>
      <xdr:row>12</xdr:row>
      <xdr:rowOff>0</xdr:rowOff>
    </xdr:to>
    <xdr:sp>
      <xdr:nvSpPr>
        <xdr:cNvPr id="2" name="Line 2"/>
        <xdr:cNvSpPr>
          <a:spLocks/>
        </xdr:cNvSpPr>
      </xdr:nvSpPr>
      <xdr:spPr>
        <a:xfrm flipV="1">
          <a:off x="7058025" y="1905000"/>
          <a:ext cx="838200" cy="238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C38"/>
  <sheetViews>
    <sheetView showGridLines="0" tabSelected="1" workbookViewId="0" topLeftCell="A1">
      <selection activeCell="A47" sqref="A47"/>
    </sheetView>
  </sheetViews>
  <sheetFormatPr defaultColWidth="11.00390625" defaultRowHeight="12.75"/>
  <cols>
    <col min="1" max="1" width="27.875" style="54" bestFit="1" customWidth="1"/>
    <col min="2" max="2" width="10.75390625" style="53" customWidth="1"/>
    <col min="3" max="3" width="13.75390625" style="53" customWidth="1"/>
    <col min="4" max="16384" width="10.75390625" style="54" customWidth="1"/>
  </cols>
  <sheetData>
    <row r="1" spans="1:3" s="48" customFormat="1" ht="15.75">
      <c r="A1" s="87" t="s">
        <v>108</v>
      </c>
      <c r="B1" s="47"/>
      <c r="C1" s="47"/>
    </row>
    <row r="2" spans="1:3" s="48" customFormat="1" ht="13.5" thickBot="1">
      <c r="A2" s="49"/>
      <c r="B2" s="50"/>
      <c r="C2" s="50"/>
    </row>
    <row r="3" spans="1:3" s="48" customFormat="1" ht="13.5" thickTop="1">
      <c r="A3" s="51" t="s">
        <v>75</v>
      </c>
      <c r="B3" s="52"/>
      <c r="C3" s="47"/>
    </row>
    <row r="4" ht="12.75">
      <c r="A4" s="48" t="s">
        <v>76</v>
      </c>
    </row>
    <row r="5" spans="1:3" s="57" customFormat="1" ht="12.75">
      <c r="A5" s="55" t="s">
        <v>82</v>
      </c>
      <c r="B5" s="21"/>
      <c r="C5" s="56"/>
    </row>
    <row r="6" spans="1:3" s="57" customFormat="1" ht="12.75">
      <c r="A6" s="55" t="s">
        <v>50</v>
      </c>
      <c r="B6" s="21"/>
      <c r="C6" s="56"/>
    </row>
    <row r="7" spans="1:3" s="57" customFormat="1" ht="12.75">
      <c r="A7" s="55" t="s">
        <v>81</v>
      </c>
      <c r="B7" s="21"/>
      <c r="C7" s="56"/>
    </row>
    <row r="8" spans="1:3" s="57" customFormat="1" ht="12.75">
      <c r="A8" s="55" t="s">
        <v>83</v>
      </c>
      <c r="B8" s="21"/>
      <c r="C8" s="56"/>
    </row>
    <row r="9" spans="1:3" s="57" customFormat="1" ht="12.75">
      <c r="A9" s="55" t="s">
        <v>84</v>
      </c>
      <c r="B9" s="21"/>
      <c r="C9" s="56"/>
    </row>
    <row r="10" spans="1:3" s="57" customFormat="1" ht="12.75">
      <c r="A10" s="55" t="s">
        <v>85</v>
      </c>
      <c r="B10" s="21"/>
      <c r="C10" s="56"/>
    </row>
    <row r="11" spans="1:3" s="59" customFormat="1" ht="12.75">
      <c r="A11" s="55" t="s">
        <v>86</v>
      </c>
      <c r="B11" s="22"/>
      <c r="C11" s="58"/>
    </row>
    <row r="12" spans="1:3" s="59" customFormat="1" ht="12.75">
      <c r="A12" s="60" t="s">
        <v>87</v>
      </c>
      <c r="B12" s="23"/>
      <c r="C12" s="58"/>
    </row>
    <row r="13" spans="1:3" s="59" customFormat="1" ht="12.75">
      <c r="A13" s="60" t="s">
        <v>88</v>
      </c>
      <c r="B13" s="23"/>
      <c r="C13" s="58"/>
    </row>
    <row r="14" spans="1:3" s="59" customFormat="1" ht="12.75">
      <c r="A14" s="60" t="s">
        <v>89</v>
      </c>
      <c r="B14" s="23"/>
      <c r="C14" s="58"/>
    </row>
    <row r="15" spans="1:3" s="59" customFormat="1" ht="12.75">
      <c r="A15" s="60" t="s">
        <v>90</v>
      </c>
      <c r="B15" s="23"/>
      <c r="C15" s="58"/>
    </row>
    <row r="16" spans="1:3" s="59" customFormat="1" ht="12.75">
      <c r="A16" s="60" t="s">
        <v>91</v>
      </c>
      <c r="B16" s="23"/>
      <c r="C16" s="58"/>
    </row>
    <row r="17" spans="1:3" s="59" customFormat="1" ht="12.75">
      <c r="A17" s="60" t="s">
        <v>92</v>
      </c>
      <c r="B17" s="23"/>
      <c r="C17" s="58"/>
    </row>
    <row r="18" spans="1:3" s="59" customFormat="1" ht="12.75">
      <c r="A18" s="60" t="s">
        <v>93</v>
      </c>
      <c r="B18" s="22"/>
      <c r="C18" s="58"/>
    </row>
    <row r="19" spans="1:3" s="59" customFormat="1" ht="12.75">
      <c r="A19" s="60" t="s">
        <v>94</v>
      </c>
      <c r="B19" s="23"/>
      <c r="C19" s="58"/>
    </row>
    <row r="20" spans="1:3" s="59" customFormat="1" ht="12.75">
      <c r="A20" s="60" t="s">
        <v>95</v>
      </c>
      <c r="B20" s="23"/>
      <c r="C20" s="58"/>
    </row>
    <row r="21" spans="1:3" s="59" customFormat="1" ht="12.75">
      <c r="A21" s="60"/>
      <c r="B21" s="61"/>
      <c r="C21" s="62"/>
    </row>
    <row r="22" spans="1:3" s="63" customFormat="1" ht="13.5" thickBot="1">
      <c r="A22" s="63" t="s">
        <v>77</v>
      </c>
      <c r="B22" s="64"/>
      <c r="C22" s="65">
        <f>SUM(B5:B21)</f>
        <v>0</v>
      </c>
    </row>
    <row r="23" ht="13.5" thickTop="1"/>
    <row r="24" spans="1:3" ht="12.75">
      <c r="A24" s="66" t="s">
        <v>78</v>
      </c>
      <c r="B24" s="67"/>
      <c r="C24" s="67"/>
    </row>
    <row r="25" ht="12.75">
      <c r="A25" s="48" t="s">
        <v>79</v>
      </c>
    </row>
    <row r="26" spans="1:3" s="57" customFormat="1" ht="12.75">
      <c r="A26" s="55" t="s">
        <v>96</v>
      </c>
      <c r="B26" s="21"/>
      <c r="C26" s="56"/>
    </row>
    <row r="27" spans="1:3" s="57" customFormat="1" ht="12.75">
      <c r="A27" s="55" t="s">
        <v>98</v>
      </c>
      <c r="B27" s="21"/>
      <c r="C27" s="56"/>
    </row>
    <row r="28" spans="1:3" s="57" customFormat="1" ht="12.75">
      <c r="A28" s="55" t="s">
        <v>97</v>
      </c>
      <c r="B28" s="21"/>
      <c r="C28" s="56"/>
    </row>
    <row r="29" spans="1:3" s="57" customFormat="1" ht="12.75">
      <c r="A29" s="55" t="s">
        <v>99</v>
      </c>
      <c r="B29" s="21"/>
      <c r="C29" s="56"/>
    </row>
    <row r="30" spans="1:3" s="57" customFormat="1" ht="12.75">
      <c r="A30" s="55" t="s">
        <v>100</v>
      </c>
      <c r="B30" s="21"/>
      <c r="C30" s="56"/>
    </row>
    <row r="31" spans="1:3" s="57" customFormat="1" ht="12.75">
      <c r="A31" s="55" t="s">
        <v>101</v>
      </c>
      <c r="B31" s="21"/>
      <c r="C31" s="56"/>
    </row>
    <row r="32" spans="1:3" s="57" customFormat="1" ht="12.75">
      <c r="A32" s="55" t="s">
        <v>102</v>
      </c>
      <c r="B32" s="21"/>
      <c r="C32" s="56"/>
    </row>
    <row r="33" spans="1:3" s="57" customFormat="1" ht="12.75">
      <c r="A33" s="55" t="s">
        <v>103</v>
      </c>
      <c r="B33" s="21"/>
      <c r="C33" s="56"/>
    </row>
    <row r="34" spans="1:3" s="57" customFormat="1" ht="12.75">
      <c r="A34" s="55" t="s">
        <v>104</v>
      </c>
      <c r="B34" s="21"/>
      <c r="C34" s="56"/>
    </row>
    <row r="35" spans="1:3" s="59" customFormat="1" ht="12.75">
      <c r="A35" s="55"/>
      <c r="B35" s="68"/>
      <c r="C35" s="58"/>
    </row>
    <row r="36" spans="1:3" s="69" customFormat="1" ht="13.5" thickBot="1">
      <c r="A36" s="69" t="s">
        <v>105</v>
      </c>
      <c r="B36" s="70"/>
      <c r="C36" s="71">
        <f>SUM(B26:B35)</f>
        <v>0</v>
      </c>
    </row>
    <row r="37" ht="13.5" thickTop="1"/>
    <row r="38" spans="1:3" s="72" customFormat="1" ht="19.5" thickBot="1">
      <c r="A38" s="72" t="s">
        <v>80</v>
      </c>
      <c r="B38" s="73"/>
      <c r="C38" s="130">
        <f>C22-C36</f>
        <v>0</v>
      </c>
    </row>
    <row r="39" ht="13.5" thickTop="1"/>
  </sheetData>
  <sheetProtection sheet="1" objects="1" scenarios="1"/>
  <printOptions horizontalCentered="1" verticalCentered="1"/>
  <pageMargins left="0.75" right="0.75" top="0.75" bottom="0.75" header="0.5" footer="0.5"/>
  <pageSetup orientation="portrait"/>
  <headerFooter alignWithMargins="0">
    <oddHeader>&amp;C&amp;F</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61"/>
  <sheetViews>
    <sheetView showGridLines="0" workbookViewId="0" topLeftCell="A1">
      <selection activeCell="E41" sqref="E41"/>
    </sheetView>
  </sheetViews>
  <sheetFormatPr defaultColWidth="11.00390625" defaultRowHeight="12.75"/>
  <cols>
    <col min="1" max="1" width="20.25390625" style="38" bestFit="1" customWidth="1"/>
    <col min="2" max="2" width="11.625" style="39" customWidth="1"/>
    <col min="3" max="3" width="13.375" style="12" customWidth="1"/>
    <col min="4" max="16384" width="12.375" style="38" customWidth="1"/>
  </cols>
  <sheetData>
    <row r="1" spans="1:3" s="34" customFormat="1" ht="27.75" customHeight="1">
      <c r="A1" s="31" t="s">
        <v>37</v>
      </c>
      <c r="B1" s="11" t="s">
        <v>40</v>
      </c>
      <c r="C1" s="11" t="s">
        <v>38</v>
      </c>
    </row>
    <row r="2" spans="1:3" s="89" customFormat="1" ht="12.75">
      <c r="A2" s="88" t="s">
        <v>116</v>
      </c>
      <c r="B2" s="112"/>
      <c r="C2" s="12">
        <f aca="true" t="shared" si="0" ref="C2:C10">B2*12</f>
        <v>0</v>
      </c>
    </row>
    <row r="3" spans="1:3" s="89" customFormat="1" ht="12.75">
      <c r="A3" s="90" t="s">
        <v>117</v>
      </c>
      <c r="B3" s="19"/>
      <c r="C3" s="17">
        <f t="shared" si="0"/>
        <v>0</v>
      </c>
    </row>
    <row r="4" spans="1:3" s="89" customFormat="1" ht="12.75">
      <c r="A4" s="90" t="s">
        <v>118</v>
      </c>
      <c r="B4" s="19"/>
      <c r="C4" s="17">
        <f t="shared" si="0"/>
        <v>0</v>
      </c>
    </row>
    <row r="5" spans="1:3" s="89" customFormat="1" ht="12.75">
      <c r="A5" s="90" t="s">
        <v>119</v>
      </c>
      <c r="B5" s="19"/>
      <c r="C5" s="17">
        <f t="shared" si="0"/>
        <v>0</v>
      </c>
    </row>
    <row r="6" spans="1:3" s="89" customFormat="1" ht="12.75">
      <c r="A6" s="90" t="s">
        <v>123</v>
      </c>
      <c r="B6" s="19"/>
      <c r="C6" s="17">
        <f t="shared" si="0"/>
        <v>0</v>
      </c>
    </row>
    <row r="7" spans="1:3" s="89" customFormat="1" ht="12.75">
      <c r="A7" s="90" t="s">
        <v>57</v>
      </c>
      <c r="B7" s="19"/>
      <c r="C7" s="17">
        <f t="shared" si="0"/>
        <v>0</v>
      </c>
    </row>
    <row r="8" spans="1:3" s="89" customFormat="1" ht="12.75">
      <c r="A8" s="90" t="s">
        <v>120</v>
      </c>
      <c r="B8" s="19"/>
      <c r="C8" s="17">
        <f t="shared" si="0"/>
        <v>0</v>
      </c>
    </row>
    <row r="9" spans="1:3" s="89" customFormat="1" ht="12.75">
      <c r="A9" s="90" t="s">
        <v>121</v>
      </c>
      <c r="B9" s="19"/>
      <c r="C9" s="17">
        <f t="shared" si="0"/>
        <v>0</v>
      </c>
    </row>
    <row r="10" spans="1:3" s="89" customFormat="1" ht="12.75">
      <c r="A10" s="90" t="s">
        <v>122</v>
      </c>
      <c r="B10" s="19"/>
      <c r="C10" s="17">
        <f t="shared" si="0"/>
        <v>0</v>
      </c>
    </row>
    <row r="11" s="89" customFormat="1" ht="12.75"/>
    <row r="12" spans="1:4" s="35" customFormat="1" ht="12.75">
      <c r="A12" s="35" t="s">
        <v>44</v>
      </c>
      <c r="B12" s="12">
        <f>B2-(SUM(B3:B10))</f>
        <v>0</v>
      </c>
      <c r="C12" s="12">
        <f>B12*12</f>
        <v>0</v>
      </c>
      <c r="D12" s="36"/>
    </row>
    <row r="13" ht="12.75"/>
    <row r="14" spans="1:3" s="35" customFormat="1" ht="12.75">
      <c r="A14" s="35" t="s">
        <v>72</v>
      </c>
      <c r="B14" s="18"/>
      <c r="C14" s="12">
        <f>B14*12</f>
        <v>0</v>
      </c>
    </row>
    <row r="15" ht="12.75"/>
    <row r="16" spans="1:3" s="35" customFormat="1" ht="12.75">
      <c r="A16" s="35" t="s">
        <v>45</v>
      </c>
      <c r="B16" s="12">
        <f>C16/12</f>
        <v>0</v>
      </c>
      <c r="C16" s="12">
        <f>C12-C14+C13</f>
        <v>0</v>
      </c>
    </row>
    <row r="17" spans="1:3" ht="4.5" customHeight="1">
      <c r="A17" s="131"/>
      <c r="B17" s="132"/>
      <c r="C17" s="133"/>
    </row>
    <row r="18" spans="1:3" s="35" customFormat="1" ht="12.75">
      <c r="A18" s="35" t="s">
        <v>46</v>
      </c>
      <c r="B18" s="13">
        <f>SUM(B19:B25)</f>
        <v>0</v>
      </c>
      <c r="C18" s="12">
        <f>B18*12</f>
        <v>0</v>
      </c>
    </row>
    <row r="19" spans="1:3" ht="12.75">
      <c r="A19" s="40" t="s">
        <v>59</v>
      </c>
      <c r="B19" s="19"/>
      <c r="C19" s="17">
        <f>B19*12</f>
        <v>0</v>
      </c>
    </row>
    <row r="20" spans="1:3" ht="12.75">
      <c r="A20" s="40" t="s">
        <v>57</v>
      </c>
      <c r="B20" s="19"/>
      <c r="C20" s="17">
        <f aca="true" t="shared" si="1" ref="C20:C25">B20*12</f>
        <v>0</v>
      </c>
    </row>
    <row r="21" spans="1:3" ht="12.75">
      <c r="A21" s="40" t="s">
        <v>60</v>
      </c>
      <c r="B21" s="19"/>
      <c r="C21" s="17">
        <f t="shared" si="1"/>
        <v>0</v>
      </c>
    </row>
    <row r="22" spans="1:3" ht="12.75">
      <c r="A22" s="40" t="s">
        <v>61</v>
      </c>
      <c r="B22" s="19"/>
      <c r="C22" s="17">
        <f t="shared" si="1"/>
        <v>0</v>
      </c>
    </row>
    <row r="23" spans="1:3" ht="12.75">
      <c r="A23" s="40" t="s">
        <v>62</v>
      </c>
      <c r="B23" s="19"/>
      <c r="C23" s="17">
        <f t="shared" si="1"/>
        <v>0</v>
      </c>
    </row>
    <row r="24" spans="1:3" ht="12.75">
      <c r="A24" s="40" t="s">
        <v>63</v>
      </c>
      <c r="B24" s="19"/>
      <c r="C24" s="17">
        <f t="shared" si="1"/>
        <v>0</v>
      </c>
    </row>
    <row r="25" spans="1:3" ht="12.75">
      <c r="A25" s="40" t="s">
        <v>54</v>
      </c>
      <c r="B25" s="19"/>
      <c r="C25" s="17">
        <f t="shared" si="1"/>
        <v>0</v>
      </c>
    </row>
    <row r="26" spans="1:3" s="35" customFormat="1" ht="12.75">
      <c r="A26" s="35" t="s">
        <v>47</v>
      </c>
      <c r="B26" s="18"/>
      <c r="C26" s="12">
        <f aca="true" t="shared" si="2" ref="C26:C50">B26*12</f>
        <v>0</v>
      </c>
    </row>
    <row r="27" spans="1:3" s="35" customFormat="1" ht="12.75">
      <c r="A27" s="35" t="s">
        <v>48</v>
      </c>
      <c r="B27" s="12">
        <f>SUM(B28:B31)</f>
        <v>0</v>
      </c>
      <c r="C27" s="12">
        <f t="shared" si="2"/>
        <v>0</v>
      </c>
    </row>
    <row r="28" spans="1:3" ht="12.75">
      <c r="A28" s="40" t="s">
        <v>57</v>
      </c>
      <c r="B28" s="19"/>
      <c r="C28" s="17">
        <f t="shared" si="2"/>
        <v>0</v>
      </c>
    </row>
    <row r="29" spans="1:3" ht="12.75">
      <c r="A29" s="40" t="s">
        <v>64</v>
      </c>
      <c r="B29" s="19"/>
      <c r="C29" s="17">
        <f t="shared" si="2"/>
        <v>0</v>
      </c>
    </row>
    <row r="30" spans="1:3" ht="12.75">
      <c r="A30" s="40" t="s">
        <v>63</v>
      </c>
      <c r="B30" s="19"/>
      <c r="C30" s="17">
        <f t="shared" si="2"/>
        <v>0</v>
      </c>
    </row>
    <row r="31" spans="1:3" ht="12.75">
      <c r="A31" s="40" t="s">
        <v>54</v>
      </c>
      <c r="B31" s="19"/>
      <c r="C31" s="17">
        <f t="shared" si="2"/>
        <v>0</v>
      </c>
    </row>
    <row r="32" spans="1:3" s="35" customFormat="1" ht="12.75">
      <c r="A32" s="35" t="s">
        <v>65</v>
      </c>
      <c r="B32" s="18"/>
      <c r="C32" s="12">
        <f t="shared" si="2"/>
        <v>0</v>
      </c>
    </row>
    <row r="33" spans="1:3" s="35" customFormat="1" ht="12.75">
      <c r="A33" s="35" t="s">
        <v>49</v>
      </c>
      <c r="B33" s="12">
        <f>SUM(B34:B37)</f>
        <v>0</v>
      </c>
      <c r="C33" s="12">
        <f t="shared" si="2"/>
        <v>0</v>
      </c>
    </row>
    <row r="34" spans="1:3" ht="12.75">
      <c r="A34" s="40" t="s">
        <v>57</v>
      </c>
      <c r="B34" s="134"/>
      <c r="C34" s="17">
        <f t="shared" si="2"/>
        <v>0</v>
      </c>
    </row>
    <row r="35" spans="1:3" ht="12.75">
      <c r="A35" s="40" t="s">
        <v>66</v>
      </c>
      <c r="B35" s="134"/>
      <c r="C35" s="17">
        <f t="shared" si="2"/>
        <v>0</v>
      </c>
    </row>
    <row r="36" spans="1:3" ht="12.75">
      <c r="A36" s="40" t="s">
        <v>67</v>
      </c>
      <c r="B36" s="134"/>
      <c r="C36" s="17">
        <f t="shared" si="2"/>
        <v>0</v>
      </c>
    </row>
    <row r="37" spans="1:3" ht="12.75">
      <c r="A37" s="40" t="s">
        <v>54</v>
      </c>
      <c r="B37" s="134"/>
      <c r="C37" s="17">
        <f t="shared" si="2"/>
        <v>0</v>
      </c>
    </row>
    <row r="38" spans="1:3" s="35" customFormat="1" ht="12.75">
      <c r="A38" s="35" t="s">
        <v>50</v>
      </c>
      <c r="B38" s="135"/>
      <c r="C38" s="12">
        <f t="shared" si="2"/>
        <v>0</v>
      </c>
    </row>
    <row r="39" spans="1:3" s="35" customFormat="1" ht="12.75">
      <c r="A39" s="35" t="s">
        <v>51</v>
      </c>
      <c r="B39" s="135"/>
      <c r="C39" s="12">
        <f t="shared" si="2"/>
        <v>0</v>
      </c>
    </row>
    <row r="40" spans="1:3" s="35" customFormat="1" ht="12.75">
      <c r="A40" s="35" t="s">
        <v>73</v>
      </c>
      <c r="B40" s="12">
        <f>SUM(B41:B42)</f>
        <v>0</v>
      </c>
      <c r="C40" s="12">
        <f t="shared" si="2"/>
        <v>0</v>
      </c>
    </row>
    <row r="41" spans="1:3" s="43" customFormat="1" ht="12.75">
      <c r="A41" s="42" t="s">
        <v>74</v>
      </c>
      <c r="B41" s="20"/>
      <c r="C41" s="17">
        <f t="shared" si="2"/>
        <v>0</v>
      </c>
    </row>
    <row r="42" spans="1:3" s="43" customFormat="1" ht="12.75">
      <c r="A42" s="42" t="s">
        <v>73</v>
      </c>
      <c r="B42" s="20"/>
      <c r="C42" s="17">
        <f t="shared" si="2"/>
        <v>0</v>
      </c>
    </row>
    <row r="43" spans="1:3" s="35" customFormat="1" ht="12.75">
      <c r="A43" s="35" t="s">
        <v>52</v>
      </c>
      <c r="B43" s="18"/>
      <c r="C43" s="12">
        <f t="shared" si="2"/>
        <v>0</v>
      </c>
    </row>
    <row r="44" spans="1:3" s="35" customFormat="1" ht="12.75">
      <c r="A44" s="35" t="s">
        <v>53</v>
      </c>
      <c r="B44" s="18"/>
      <c r="C44" s="12">
        <f t="shared" si="2"/>
        <v>0</v>
      </c>
    </row>
    <row r="45" spans="1:3" s="35" customFormat="1" ht="12.75">
      <c r="A45" s="35" t="s">
        <v>70</v>
      </c>
      <c r="B45" s="18"/>
      <c r="C45" s="12">
        <f t="shared" si="2"/>
        <v>0</v>
      </c>
    </row>
    <row r="46" spans="1:3" s="35" customFormat="1" ht="12.75">
      <c r="A46" s="35" t="s">
        <v>71</v>
      </c>
      <c r="B46" s="18"/>
      <c r="C46" s="12">
        <f t="shared" si="2"/>
        <v>0</v>
      </c>
    </row>
    <row r="47" spans="1:3" s="35" customFormat="1" ht="12.75">
      <c r="A47" s="35" t="s">
        <v>54</v>
      </c>
      <c r="B47" s="12">
        <f>SUM(B48:B50)</f>
        <v>0</v>
      </c>
      <c r="C47" s="12">
        <f t="shared" si="2"/>
        <v>0</v>
      </c>
    </row>
    <row r="48" spans="1:3" ht="12.75">
      <c r="A48" s="40" t="s">
        <v>68</v>
      </c>
      <c r="B48" s="19"/>
      <c r="C48" s="17">
        <f t="shared" si="2"/>
        <v>0</v>
      </c>
    </row>
    <row r="49" spans="1:3" ht="12.75">
      <c r="A49" s="40" t="s">
        <v>69</v>
      </c>
      <c r="B49" s="19"/>
      <c r="C49" s="17">
        <f t="shared" si="2"/>
        <v>0</v>
      </c>
    </row>
    <row r="50" spans="1:3" ht="12.75">
      <c r="A50" s="40" t="s">
        <v>54</v>
      </c>
      <c r="B50" s="19"/>
      <c r="C50" s="17">
        <f t="shared" si="2"/>
        <v>0</v>
      </c>
    </row>
    <row r="51" ht="12.75">
      <c r="C51" s="16"/>
    </row>
    <row r="52" spans="1:3" s="35" customFormat="1" ht="12.75">
      <c r="A52" s="35" t="s">
        <v>55</v>
      </c>
      <c r="B52" s="14">
        <f>B16-(B18+B26+B27+B32+B33+B38+B39+B40+B43+B44+B45+B46+B47)</f>
        <v>0</v>
      </c>
      <c r="C52" s="14">
        <f>B52*12</f>
        <v>0</v>
      </c>
    </row>
    <row r="53" ht="12.75">
      <c r="C53" s="16"/>
    </row>
    <row r="54" spans="1:3" s="35" customFormat="1" ht="12.75">
      <c r="A54" s="35" t="s">
        <v>56</v>
      </c>
      <c r="B54" s="12">
        <f>B52+B47+B46+B45+B44+B43+B40+B39+B38+B33+B32+B27+B26+B18</f>
        <v>0</v>
      </c>
      <c r="C54" s="12">
        <f>B54*12</f>
        <v>0</v>
      </c>
    </row>
    <row r="61" ht="12.75">
      <c r="E61" s="44"/>
    </row>
  </sheetData>
  <sheetProtection sheet="1" objects="1" scenarios="1"/>
  <printOptions horizontalCentered="1" verticalCentered="1"/>
  <pageMargins left="0.75" right="0.75" top="0.75" bottom="0.75" header="0.5" footer="0.5"/>
  <pageSetup fitToHeight="0" fitToWidth="1" orientation="landscape" paperSize="9"/>
  <headerFooter alignWithMargins="0">
    <oddHeader>&amp;LFelio&amp;R&amp;D</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showGridLines="0" workbookViewId="0" topLeftCell="A1">
      <selection activeCell="J15" sqref="J15"/>
    </sheetView>
  </sheetViews>
  <sheetFormatPr defaultColWidth="11.00390625" defaultRowHeight="12.75"/>
  <cols>
    <col min="1" max="1" width="20.25390625" style="24" bestFit="1" customWidth="1"/>
    <col min="2" max="2" width="13.375" style="25" customWidth="1"/>
    <col min="3" max="3" width="11.75390625" style="26" customWidth="1"/>
    <col min="4" max="4" width="10.25390625" style="26" customWidth="1"/>
    <col min="5" max="5" width="8.875" style="26" customWidth="1"/>
    <col min="6" max="6" width="9.75390625" style="24" bestFit="1" customWidth="1"/>
    <col min="7" max="7" width="8.625" style="24" customWidth="1"/>
    <col min="8" max="8" width="9.75390625" style="27" customWidth="1"/>
    <col min="10" max="16384" width="12.375" style="0" customWidth="1"/>
  </cols>
  <sheetData>
    <row r="1" spans="1:9" s="4" customFormat="1" ht="27.75" customHeight="1">
      <c r="A1" s="1" t="s">
        <v>37</v>
      </c>
      <c r="B1" s="2" t="s">
        <v>38</v>
      </c>
      <c r="C1" s="2" t="s">
        <v>39</v>
      </c>
      <c r="D1" s="2" t="s">
        <v>40</v>
      </c>
      <c r="E1" s="2" t="s">
        <v>41</v>
      </c>
      <c r="F1" s="3" t="s">
        <v>124</v>
      </c>
      <c r="G1" s="3" t="s">
        <v>43</v>
      </c>
      <c r="H1" s="3" t="s">
        <v>42</v>
      </c>
      <c r="I1"/>
    </row>
    <row r="2" spans="1:10" ht="12.75">
      <c r="A2" s="92" t="s">
        <v>116</v>
      </c>
      <c r="B2" s="28">
        <f>D2*12</f>
        <v>0</v>
      </c>
      <c r="C2" s="93"/>
      <c r="D2" s="93">
        <f>'Budget-Categories'!B2</f>
        <v>0</v>
      </c>
      <c r="E2" s="93"/>
      <c r="F2" s="92"/>
      <c r="G2" s="92"/>
      <c r="H2" s="94"/>
      <c r="J2" s="5"/>
    </row>
    <row r="3" spans="1:10" s="120" customFormat="1" ht="12.75">
      <c r="A3" s="115"/>
      <c r="B3" s="116"/>
      <c r="C3" s="117"/>
      <c r="D3" s="117"/>
      <c r="E3" s="117"/>
      <c r="F3" s="115"/>
      <c r="G3" s="115"/>
      <c r="H3" s="118"/>
      <c r="I3"/>
      <c r="J3" s="119"/>
    </row>
    <row r="4" spans="1:10" ht="12.75">
      <c r="A4" s="92" t="s">
        <v>44</v>
      </c>
      <c r="B4" s="28">
        <f>D4*12</f>
        <v>0</v>
      </c>
      <c r="C4" s="93"/>
      <c r="D4" s="93">
        <f>'Budget-Categories'!B12</f>
        <v>0</v>
      </c>
      <c r="E4" s="93"/>
      <c r="F4" s="92"/>
      <c r="G4" s="92"/>
      <c r="H4" s="94"/>
      <c r="J4" s="5"/>
    </row>
    <row r="5" spans="1:8" ht="12.75">
      <c r="A5" s="6"/>
      <c r="B5" s="7"/>
      <c r="C5" s="8"/>
      <c r="D5" s="8"/>
      <c r="E5" s="8"/>
      <c r="F5" s="6"/>
      <c r="G5" s="6"/>
      <c r="H5" s="9"/>
    </row>
    <row r="6" spans="1:8" ht="12.75">
      <c r="A6" s="92" t="s">
        <v>72</v>
      </c>
      <c r="B6" s="28">
        <f>D6*12</f>
        <v>0</v>
      </c>
      <c r="C6" s="92"/>
      <c r="D6" s="93">
        <f>'Budget-Categories'!B14</f>
        <v>0</v>
      </c>
      <c r="E6" s="93"/>
      <c r="F6" s="94">
        <f>IF(C6&gt;0,C6/$B$2,0)</f>
        <v>0</v>
      </c>
      <c r="G6" s="94">
        <f>IF(B6&gt;0,B6/$B$4,0)</f>
        <v>0</v>
      </c>
      <c r="H6" s="94"/>
    </row>
    <row r="7" spans="1:8" ht="12.75">
      <c r="A7" s="6"/>
      <c r="B7" s="7"/>
      <c r="C7" s="8"/>
      <c r="D7" s="8"/>
      <c r="E7" s="8"/>
      <c r="F7" s="9"/>
      <c r="G7" s="9"/>
      <c r="H7" s="9"/>
    </row>
    <row r="8" spans="1:8" ht="12.75">
      <c r="A8" s="92" t="s">
        <v>45</v>
      </c>
      <c r="B8" s="28">
        <f>B4-B6+B5</f>
        <v>0</v>
      </c>
      <c r="C8" s="93">
        <f>B8/2</f>
        <v>0</v>
      </c>
      <c r="D8" s="93">
        <f>B8/12</f>
        <v>0</v>
      </c>
      <c r="E8" s="93">
        <f>B8/52</f>
        <v>0</v>
      </c>
      <c r="F8" s="94"/>
      <c r="G8" s="94"/>
      <c r="H8" s="94"/>
    </row>
    <row r="9" spans="1:8" ht="13.5" thickBot="1">
      <c r="A9" s="6"/>
      <c r="B9" s="7"/>
      <c r="C9" s="8"/>
      <c r="D9" s="8"/>
      <c r="E9" s="8"/>
      <c r="F9" s="9"/>
      <c r="G9" s="9"/>
      <c r="H9" s="9"/>
    </row>
    <row r="10" spans="1:8" ht="12.75">
      <c r="A10" s="99" t="s">
        <v>46</v>
      </c>
      <c r="B10" s="100">
        <f aca="true" t="shared" si="0" ref="B10:B22">C10*2</f>
        <v>0</v>
      </c>
      <c r="C10" s="101">
        <f aca="true" t="shared" si="1" ref="C10:C22">D10*6</f>
        <v>0</v>
      </c>
      <c r="D10" s="101">
        <f>'Budget-Categories'!B18</f>
        <v>0</v>
      </c>
      <c r="E10" s="125">
        <f aca="true" t="shared" si="2" ref="E10:E22">D10*12/52</f>
        <v>0</v>
      </c>
      <c r="F10" s="123">
        <f aca="true" t="shared" si="3" ref="F10:F22">IF(C10&gt;0,C10/$B$2,0)</f>
        <v>0</v>
      </c>
      <c r="G10" s="123">
        <f aca="true" t="shared" si="4" ref="G10:G22">IF(B10&gt;0,B10/$B$4,0)</f>
        <v>0</v>
      </c>
      <c r="H10" s="102">
        <f aca="true" t="shared" si="5" ref="H10:H22">IF(B10&gt;0,B10/$B$8,0)</f>
        <v>0</v>
      </c>
    </row>
    <row r="11" spans="1:9" ht="12.75">
      <c r="A11" s="103" t="s">
        <v>47</v>
      </c>
      <c r="B11" s="7">
        <f t="shared" si="0"/>
        <v>0</v>
      </c>
      <c r="C11" s="8">
        <f t="shared" si="1"/>
        <v>0</v>
      </c>
      <c r="D11" s="8">
        <f>'Budget-Categories'!B26</f>
        <v>0</v>
      </c>
      <c r="E11" s="126">
        <f t="shared" si="2"/>
        <v>0</v>
      </c>
      <c r="F11" s="121">
        <f t="shared" si="3"/>
        <v>0</v>
      </c>
      <c r="G11" s="121">
        <f t="shared" si="4"/>
        <v>0</v>
      </c>
      <c r="H11" s="104">
        <f t="shared" si="5"/>
        <v>0</v>
      </c>
      <c r="I11" s="129">
        <f>H10+H11+H12</f>
        <v>0</v>
      </c>
    </row>
    <row r="12" spans="1:8" ht="12.75">
      <c r="A12" s="105" t="s">
        <v>48</v>
      </c>
      <c r="B12" s="28">
        <f t="shared" si="0"/>
        <v>0</v>
      </c>
      <c r="C12" s="29">
        <f t="shared" si="1"/>
        <v>0</v>
      </c>
      <c r="D12" s="29">
        <f>'Budget-Categories'!B27</f>
        <v>0</v>
      </c>
      <c r="E12" s="127">
        <f t="shared" si="2"/>
        <v>0</v>
      </c>
      <c r="F12" s="122">
        <f t="shared" si="3"/>
        <v>0</v>
      </c>
      <c r="G12" s="122">
        <f t="shared" si="4"/>
        <v>0</v>
      </c>
      <c r="H12" s="106">
        <f t="shared" si="5"/>
        <v>0</v>
      </c>
    </row>
    <row r="13" spans="1:8" ht="12.75">
      <c r="A13" s="103" t="s">
        <v>57</v>
      </c>
      <c r="B13" s="7">
        <f t="shared" si="0"/>
        <v>0</v>
      </c>
      <c r="C13" s="8">
        <f t="shared" si="1"/>
        <v>0</v>
      </c>
      <c r="D13" s="8">
        <f>'Budget-Categories'!B32</f>
        <v>0</v>
      </c>
      <c r="E13" s="126">
        <f t="shared" si="2"/>
        <v>0</v>
      </c>
      <c r="F13" s="121">
        <f t="shared" si="3"/>
        <v>0</v>
      </c>
      <c r="G13" s="121">
        <f t="shared" si="4"/>
        <v>0</v>
      </c>
      <c r="H13" s="104">
        <f t="shared" si="5"/>
        <v>0</v>
      </c>
    </row>
    <row r="14" spans="1:8" ht="12.75">
      <c r="A14" s="105" t="s">
        <v>49</v>
      </c>
      <c r="B14" s="28">
        <f t="shared" si="0"/>
        <v>0</v>
      </c>
      <c r="C14" s="29">
        <f t="shared" si="1"/>
        <v>0</v>
      </c>
      <c r="D14" s="29">
        <f>'Budget-Categories'!B33</f>
        <v>0</v>
      </c>
      <c r="E14" s="127">
        <f t="shared" si="2"/>
        <v>0</v>
      </c>
      <c r="F14" s="122">
        <f t="shared" si="3"/>
        <v>0</v>
      </c>
      <c r="G14" s="122">
        <f t="shared" si="4"/>
        <v>0</v>
      </c>
      <c r="H14" s="106">
        <f t="shared" si="5"/>
        <v>0</v>
      </c>
    </row>
    <row r="15" spans="1:8" ht="12.75">
      <c r="A15" s="103" t="s">
        <v>50</v>
      </c>
      <c r="B15" s="7">
        <f t="shared" si="0"/>
        <v>0</v>
      </c>
      <c r="C15" s="8">
        <f t="shared" si="1"/>
        <v>0</v>
      </c>
      <c r="D15" s="8">
        <f>'Budget-Categories'!B38</f>
        <v>0</v>
      </c>
      <c r="E15" s="126">
        <f t="shared" si="2"/>
        <v>0</v>
      </c>
      <c r="F15" s="121">
        <f t="shared" si="3"/>
        <v>0</v>
      </c>
      <c r="G15" s="121">
        <f t="shared" si="4"/>
        <v>0</v>
      </c>
      <c r="H15" s="104">
        <f t="shared" si="5"/>
        <v>0</v>
      </c>
    </row>
    <row r="16" spans="1:8" ht="12.75">
      <c r="A16" s="105" t="s">
        <v>51</v>
      </c>
      <c r="B16" s="28">
        <f t="shared" si="0"/>
        <v>0</v>
      </c>
      <c r="C16" s="29">
        <f t="shared" si="1"/>
        <v>0</v>
      </c>
      <c r="D16" s="29">
        <f>'Budget-Categories'!B39</f>
        <v>0</v>
      </c>
      <c r="E16" s="127">
        <f t="shared" si="2"/>
        <v>0</v>
      </c>
      <c r="F16" s="122">
        <f t="shared" si="3"/>
        <v>0</v>
      </c>
      <c r="G16" s="122">
        <f t="shared" si="4"/>
        <v>0</v>
      </c>
      <c r="H16" s="106">
        <f t="shared" si="5"/>
        <v>0</v>
      </c>
    </row>
    <row r="17" spans="1:8" ht="12.75">
      <c r="A17" s="103" t="s">
        <v>58</v>
      </c>
      <c r="B17" s="7">
        <f t="shared" si="0"/>
        <v>0</v>
      </c>
      <c r="C17" s="8">
        <f t="shared" si="1"/>
        <v>0</v>
      </c>
      <c r="D17" s="8">
        <f>'Budget-Categories'!B40</f>
        <v>0</v>
      </c>
      <c r="E17" s="126">
        <f t="shared" si="2"/>
        <v>0</v>
      </c>
      <c r="F17" s="121">
        <f t="shared" si="3"/>
        <v>0</v>
      </c>
      <c r="G17" s="121">
        <f t="shared" si="4"/>
        <v>0</v>
      </c>
      <c r="H17" s="104">
        <f t="shared" si="5"/>
        <v>0</v>
      </c>
    </row>
    <row r="18" spans="1:8" ht="12.75">
      <c r="A18" s="105" t="s">
        <v>52</v>
      </c>
      <c r="B18" s="28">
        <f t="shared" si="0"/>
        <v>0</v>
      </c>
      <c r="C18" s="29">
        <f t="shared" si="1"/>
        <v>0</v>
      </c>
      <c r="D18" s="29">
        <f>'Budget-Categories'!B43</f>
        <v>0</v>
      </c>
      <c r="E18" s="127">
        <f t="shared" si="2"/>
        <v>0</v>
      </c>
      <c r="F18" s="122">
        <f t="shared" si="3"/>
        <v>0</v>
      </c>
      <c r="G18" s="122">
        <f t="shared" si="4"/>
        <v>0</v>
      </c>
      <c r="H18" s="106">
        <f t="shared" si="5"/>
        <v>0</v>
      </c>
    </row>
    <row r="19" spans="1:8" ht="12.75">
      <c r="A19" s="103" t="s">
        <v>53</v>
      </c>
      <c r="B19" s="7">
        <f>C19*2</f>
        <v>0</v>
      </c>
      <c r="C19" s="8">
        <f>D19*6</f>
        <v>0</v>
      </c>
      <c r="D19" s="8">
        <f>'Budget-Categories'!B44</f>
        <v>0</v>
      </c>
      <c r="E19" s="126">
        <f>D19*12/52</f>
        <v>0</v>
      </c>
      <c r="F19" s="121">
        <f t="shared" si="3"/>
        <v>0</v>
      </c>
      <c r="G19" s="121">
        <f t="shared" si="4"/>
        <v>0</v>
      </c>
      <c r="H19" s="104">
        <f t="shared" si="5"/>
        <v>0</v>
      </c>
    </row>
    <row r="20" spans="1:8" ht="12.75">
      <c r="A20" s="105" t="s">
        <v>70</v>
      </c>
      <c r="B20" s="28">
        <f>C20*2</f>
        <v>0</v>
      </c>
      <c r="C20" s="29">
        <f>D20*6</f>
        <v>0</v>
      </c>
      <c r="D20" s="29">
        <f>'Budget-Categories'!B45</f>
        <v>0</v>
      </c>
      <c r="E20" s="127">
        <f>D20*12/52</f>
        <v>0</v>
      </c>
      <c r="F20" s="122">
        <f t="shared" si="3"/>
        <v>0</v>
      </c>
      <c r="G20" s="122">
        <f t="shared" si="4"/>
        <v>0</v>
      </c>
      <c r="H20" s="106">
        <f t="shared" si="5"/>
        <v>0</v>
      </c>
    </row>
    <row r="21" spans="1:8" ht="12.75">
      <c r="A21" s="107" t="s">
        <v>71</v>
      </c>
      <c r="B21" s="7">
        <f>C21*2</f>
        <v>0</v>
      </c>
      <c r="C21" s="8">
        <f>D21*6</f>
        <v>0</v>
      </c>
      <c r="D21" s="8">
        <f>'Budget-Categories'!B46</f>
        <v>0</v>
      </c>
      <c r="E21" s="126">
        <f>D21*12/52</f>
        <v>0</v>
      </c>
      <c r="F21" s="121">
        <f t="shared" si="3"/>
        <v>0</v>
      </c>
      <c r="G21" s="121">
        <f t="shared" si="4"/>
        <v>0</v>
      </c>
      <c r="H21" s="104">
        <f t="shared" si="5"/>
        <v>0</v>
      </c>
    </row>
    <row r="22" spans="1:8" ht="13.5" thickBot="1">
      <c r="A22" s="108" t="s">
        <v>54</v>
      </c>
      <c r="B22" s="109">
        <f t="shared" si="0"/>
        <v>0</v>
      </c>
      <c r="C22" s="110">
        <f t="shared" si="1"/>
        <v>0</v>
      </c>
      <c r="D22" s="110">
        <f>'Budget-Categories'!B47</f>
        <v>0</v>
      </c>
      <c r="E22" s="128">
        <f t="shared" si="2"/>
        <v>0</v>
      </c>
      <c r="F22" s="124">
        <f t="shared" si="3"/>
        <v>0</v>
      </c>
      <c r="G22" s="124">
        <f t="shared" si="4"/>
        <v>0</v>
      </c>
      <c r="H22" s="111">
        <f t="shared" si="5"/>
        <v>0</v>
      </c>
    </row>
    <row r="23" spans="1:8" ht="12.75">
      <c r="A23" s="6"/>
      <c r="B23" s="10"/>
      <c r="C23" s="8"/>
      <c r="D23" s="8"/>
      <c r="E23" s="8"/>
      <c r="F23" s="6"/>
      <c r="G23" s="6"/>
      <c r="H23" s="9"/>
    </row>
    <row r="24" spans="1:8" ht="12.75">
      <c r="A24" s="92" t="s">
        <v>55</v>
      </c>
      <c r="B24" s="91">
        <f>B8-B26</f>
        <v>0</v>
      </c>
      <c r="C24" s="95">
        <f>C8-C26</f>
        <v>0</v>
      </c>
      <c r="D24" s="95">
        <f>D8-D26</f>
        <v>0</v>
      </c>
      <c r="E24" s="93">
        <f>B24/52</f>
        <v>0</v>
      </c>
      <c r="F24" s="94">
        <f>1-F26</f>
        <v>1</v>
      </c>
      <c r="G24" s="94">
        <f>1-G26</f>
        <v>1</v>
      </c>
      <c r="H24" s="94">
        <f>1-H26</f>
        <v>1</v>
      </c>
    </row>
    <row r="25" spans="1:8" ht="12.75">
      <c r="A25" s="6"/>
      <c r="B25" s="10"/>
      <c r="C25" s="8"/>
      <c r="D25" s="8"/>
      <c r="E25" s="8"/>
      <c r="F25" s="6"/>
      <c r="G25" s="6"/>
      <c r="H25" s="9"/>
    </row>
    <row r="26" spans="1:8" ht="12.75">
      <c r="A26" s="96" t="s">
        <v>56</v>
      </c>
      <c r="B26" s="97">
        <f>SUM(B10:B22)</f>
        <v>0</v>
      </c>
      <c r="C26" s="97">
        <f>SUM(C10:C22)</f>
        <v>0</v>
      </c>
      <c r="D26" s="97">
        <f>SUM(D10:D22)</f>
        <v>0</v>
      </c>
      <c r="E26" s="97">
        <f>SUM(E10:E22)</f>
        <v>0</v>
      </c>
      <c r="F26" s="98">
        <f>SUM(F6:F22)</f>
        <v>0</v>
      </c>
      <c r="G26" s="98">
        <f>SUM(G6:G22)</f>
        <v>0</v>
      </c>
      <c r="H26" s="98">
        <f>SUM(H10:H22)</f>
        <v>0</v>
      </c>
    </row>
    <row r="33" ht="12.75">
      <c r="K33" s="5"/>
    </row>
  </sheetData>
  <sheetProtection sheet="1" objects="1" scenarios="1"/>
  <printOptions horizontalCentered="1" verticalCentered="1"/>
  <pageMargins left="0.75" right="0.75" top="0.75" bottom="0.75" header="0.5" footer="0.5"/>
  <pageSetup fitToHeight="0" fitToWidth="1" orientation="landscape" paperSize="9"/>
  <headerFooter alignWithMargins="0">
    <oddHeader>&amp;LFelio&amp;R&amp;D</oddHead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54"/>
  <sheetViews>
    <sheetView showGridLines="0" workbookViewId="0" topLeftCell="A1">
      <selection activeCell="C48" sqref="C48"/>
    </sheetView>
  </sheetViews>
  <sheetFormatPr defaultColWidth="11.00390625" defaultRowHeight="12.75"/>
  <cols>
    <col min="1" max="1" width="20.25390625" style="38" bestFit="1" customWidth="1"/>
    <col min="2" max="2" width="11.625" style="39" customWidth="1"/>
    <col min="3" max="3" width="13.375" style="12" customWidth="1"/>
    <col min="4" max="4" width="12.375" style="44" customWidth="1"/>
    <col min="5" max="5" width="12.375" style="45" customWidth="1"/>
    <col min="6" max="16384" width="12.375" style="38" customWidth="1"/>
  </cols>
  <sheetData>
    <row r="1" spans="1:5" s="34" customFormat="1" ht="27.75" customHeight="1">
      <c r="A1" s="31" t="s">
        <v>37</v>
      </c>
      <c r="B1" s="11" t="s">
        <v>112</v>
      </c>
      <c r="C1" s="30" t="s">
        <v>113</v>
      </c>
      <c r="D1" s="32" t="s">
        <v>114</v>
      </c>
      <c r="E1" s="33" t="s">
        <v>115</v>
      </c>
    </row>
    <row r="2" spans="1:5" s="89" customFormat="1" ht="12.75">
      <c r="A2" s="88" t="s">
        <v>116</v>
      </c>
      <c r="B2" s="114">
        <f>'Budget-Categories'!B2</f>
        <v>0</v>
      </c>
      <c r="C2" s="19"/>
      <c r="D2" s="36">
        <f aca="true" t="shared" si="0" ref="D2:D10">B2-C2</f>
        <v>0</v>
      </c>
      <c r="E2" s="37">
        <f aca="true" t="shared" si="1" ref="E2:E10">IF(B2&gt;0,D2/B2,"")</f>
      </c>
    </row>
    <row r="3" spans="1:5" s="89" customFormat="1" ht="12.75">
      <c r="A3" s="90" t="s">
        <v>117</v>
      </c>
      <c r="B3" s="113">
        <f>'Budget-Categories'!B3</f>
        <v>0</v>
      </c>
      <c r="C3" s="19"/>
      <c r="D3" s="36">
        <f t="shared" si="0"/>
        <v>0</v>
      </c>
      <c r="E3" s="37">
        <f t="shared" si="1"/>
      </c>
    </row>
    <row r="4" spans="1:5" s="89" customFormat="1" ht="12.75">
      <c r="A4" s="90" t="s">
        <v>118</v>
      </c>
      <c r="B4" s="113">
        <f>'Budget-Categories'!B4</f>
        <v>0</v>
      </c>
      <c r="C4" s="19"/>
      <c r="D4" s="36">
        <f t="shared" si="0"/>
        <v>0</v>
      </c>
      <c r="E4" s="37">
        <f t="shared" si="1"/>
      </c>
    </row>
    <row r="5" spans="1:5" s="89" customFormat="1" ht="12.75">
      <c r="A5" s="90" t="s">
        <v>119</v>
      </c>
      <c r="B5" s="113">
        <f>'Budget-Categories'!B5</f>
        <v>0</v>
      </c>
      <c r="C5" s="19"/>
      <c r="D5" s="36">
        <f t="shared" si="0"/>
        <v>0</v>
      </c>
      <c r="E5" s="37">
        <f t="shared" si="1"/>
      </c>
    </row>
    <row r="6" spans="1:5" s="89" customFormat="1" ht="12.75">
      <c r="A6" s="90" t="s">
        <v>123</v>
      </c>
      <c r="B6" s="113">
        <f>'Budget-Categories'!B6</f>
        <v>0</v>
      </c>
      <c r="C6" s="19"/>
      <c r="D6" s="36">
        <f t="shared" si="0"/>
        <v>0</v>
      </c>
      <c r="E6" s="37">
        <f t="shared" si="1"/>
      </c>
    </row>
    <row r="7" spans="1:5" s="89" customFormat="1" ht="12.75">
      <c r="A7" s="90" t="s">
        <v>57</v>
      </c>
      <c r="B7" s="113">
        <f>'Budget-Categories'!B7</f>
        <v>0</v>
      </c>
      <c r="C7" s="19"/>
      <c r="D7" s="36">
        <f t="shared" si="0"/>
        <v>0</v>
      </c>
      <c r="E7" s="37">
        <f t="shared" si="1"/>
      </c>
    </row>
    <row r="8" spans="1:5" s="89" customFormat="1" ht="12.75">
      <c r="A8" s="90" t="s">
        <v>120</v>
      </c>
      <c r="B8" s="113">
        <f>'Budget-Categories'!B8</f>
        <v>0</v>
      </c>
      <c r="C8" s="19"/>
      <c r="D8" s="36">
        <f t="shared" si="0"/>
        <v>0</v>
      </c>
      <c r="E8" s="37">
        <f t="shared" si="1"/>
      </c>
    </row>
    <row r="9" spans="1:5" s="89" customFormat="1" ht="12.75">
      <c r="A9" s="90" t="s">
        <v>121</v>
      </c>
      <c r="B9" s="113">
        <f>'Budget-Categories'!B9</f>
        <v>0</v>
      </c>
      <c r="C9" s="19"/>
      <c r="D9" s="36">
        <f t="shared" si="0"/>
        <v>0</v>
      </c>
      <c r="E9" s="37">
        <f t="shared" si="1"/>
      </c>
    </row>
    <row r="10" spans="1:5" s="89" customFormat="1" ht="12.75">
      <c r="A10" s="90" t="s">
        <v>122</v>
      </c>
      <c r="B10" s="113">
        <f>'Budget-Categories'!B10</f>
        <v>0</v>
      </c>
      <c r="C10" s="19"/>
      <c r="D10" s="36">
        <f t="shared" si="0"/>
        <v>0</v>
      </c>
      <c r="E10" s="37">
        <f t="shared" si="1"/>
      </c>
    </row>
    <row r="11" s="89" customFormat="1" ht="12.75"/>
    <row r="12" spans="1:5" s="35" customFormat="1" ht="12.75">
      <c r="A12" s="35" t="s">
        <v>44</v>
      </c>
      <c r="B12" s="12">
        <f>'Budget-Categories'!B12</f>
        <v>0</v>
      </c>
      <c r="C12" s="18"/>
      <c r="D12" s="36">
        <f>B12-C12</f>
        <v>0</v>
      </c>
      <c r="E12" s="37">
        <f>IF(B12&gt;0,D12/B12,"")</f>
      </c>
    </row>
    <row r="13" spans="4:5" ht="12.75">
      <c r="D13" s="36"/>
      <c r="E13" s="37"/>
    </row>
    <row r="14" spans="1:5" s="35" customFormat="1" ht="12.75">
      <c r="A14" s="35" t="s">
        <v>72</v>
      </c>
      <c r="B14" s="12">
        <f>'Budget-Categories'!B14</f>
        <v>0</v>
      </c>
      <c r="C14" s="18"/>
      <c r="D14" s="36">
        <f aca="true" t="shared" si="2" ref="D14:D54">B14-C14</f>
        <v>0</v>
      </c>
      <c r="E14" s="37">
        <f aca="true" t="shared" si="3" ref="E14:E54">IF(B14&gt;0,D14/B14,"")</f>
      </c>
    </row>
    <row r="15" spans="4:5" ht="12.75">
      <c r="D15" s="36"/>
      <c r="E15" s="37"/>
    </row>
    <row r="16" spans="1:5" s="35" customFormat="1" ht="12.75">
      <c r="A16" s="35" t="s">
        <v>45</v>
      </c>
      <c r="B16" s="12">
        <f>'Budget-Categories'!B16</f>
        <v>0</v>
      </c>
      <c r="C16" s="12">
        <f>C12-C14</f>
        <v>0</v>
      </c>
      <c r="D16" s="36">
        <f t="shared" si="2"/>
        <v>0</v>
      </c>
      <c r="E16" s="37">
        <f t="shared" si="3"/>
      </c>
    </row>
    <row r="17" spans="4:5" ht="12.75">
      <c r="D17" s="36"/>
      <c r="E17" s="37"/>
    </row>
    <row r="18" spans="1:5" s="35" customFormat="1" ht="12.75">
      <c r="A18" s="35" t="s">
        <v>46</v>
      </c>
      <c r="B18" s="13">
        <f>'Budget-Categories'!B18</f>
        <v>0</v>
      </c>
      <c r="C18" s="12">
        <f>SUM(C19:C25)</f>
        <v>0</v>
      </c>
      <c r="D18" s="36">
        <f t="shared" si="2"/>
        <v>0</v>
      </c>
      <c r="E18" s="37">
        <f t="shared" si="3"/>
      </c>
    </row>
    <row r="19" spans="1:5" ht="12.75">
      <c r="A19" s="40" t="s">
        <v>59</v>
      </c>
      <c r="B19" s="41">
        <f>'Budget-Categories'!B19</f>
        <v>0</v>
      </c>
      <c r="C19" s="46"/>
      <c r="D19" s="36">
        <f t="shared" si="2"/>
        <v>0</v>
      </c>
      <c r="E19" s="37">
        <f t="shared" si="3"/>
      </c>
    </row>
    <row r="20" spans="1:5" ht="12.75">
      <c r="A20" s="40" t="s">
        <v>57</v>
      </c>
      <c r="B20" s="41">
        <f>'Budget-Categories'!B20</f>
        <v>0</v>
      </c>
      <c r="C20" s="46"/>
      <c r="D20" s="36">
        <f t="shared" si="2"/>
        <v>0</v>
      </c>
      <c r="E20" s="37">
        <f t="shared" si="3"/>
      </c>
    </row>
    <row r="21" spans="1:5" ht="12.75">
      <c r="A21" s="40" t="s">
        <v>60</v>
      </c>
      <c r="B21" s="41">
        <f>'Budget-Categories'!B21</f>
        <v>0</v>
      </c>
      <c r="C21" s="46"/>
      <c r="D21" s="36">
        <f t="shared" si="2"/>
        <v>0</v>
      </c>
      <c r="E21" s="37">
        <f t="shared" si="3"/>
      </c>
    </row>
    <row r="22" spans="1:5" ht="12.75">
      <c r="A22" s="40" t="s">
        <v>61</v>
      </c>
      <c r="B22" s="41">
        <f>'Budget-Categories'!B22</f>
        <v>0</v>
      </c>
      <c r="C22" s="46"/>
      <c r="D22" s="36">
        <f t="shared" si="2"/>
        <v>0</v>
      </c>
      <c r="E22" s="37">
        <f t="shared" si="3"/>
      </c>
    </row>
    <row r="23" spans="1:5" ht="12.75">
      <c r="A23" s="40" t="s">
        <v>62</v>
      </c>
      <c r="B23" s="41">
        <f>'Budget-Categories'!B23</f>
        <v>0</v>
      </c>
      <c r="C23" s="46"/>
      <c r="D23" s="36">
        <f t="shared" si="2"/>
        <v>0</v>
      </c>
      <c r="E23" s="37">
        <f t="shared" si="3"/>
      </c>
    </row>
    <row r="24" spans="1:5" ht="12.75">
      <c r="A24" s="40" t="s">
        <v>63</v>
      </c>
      <c r="B24" s="41">
        <f>'Budget-Categories'!B24</f>
        <v>0</v>
      </c>
      <c r="C24" s="46"/>
      <c r="D24" s="36">
        <f t="shared" si="2"/>
        <v>0</v>
      </c>
      <c r="E24" s="37">
        <f t="shared" si="3"/>
      </c>
    </row>
    <row r="25" spans="1:5" ht="12.75">
      <c r="A25" s="40" t="s">
        <v>54</v>
      </c>
      <c r="B25" s="41">
        <f>'Budget-Categories'!B25</f>
        <v>0</v>
      </c>
      <c r="C25" s="46"/>
      <c r="D25" s="36">
        <f t="shared" si="2"/>
        <v>0</v>
      </c>
      <c r="E25" s="37">
        <f t="shared" si="3"/>
      </c>
    </row>
    <row r="26" spans="1:5" s="35" customFormat="1" ht="12.75">
      <c r="A26" s="35" t="s">
        <v>47</v>
      </c>
      <c r="B26" s="12">
        <f>'Budget-Categories'!B26</f>
        <v>0</v>
      </c>
      <c r="C26" s="18"/>
      <c r="D26" s="36">
        <f t="shared" si="2"/>
        <v>0</v>
      </c>
      <c r="E26" s="37">
        <f t="shared" si="3"/>
      </c>
    </row>
    <row r="27" spans="1:5" s="35" customFormat="1" ht="12.75">
      <c r="A27" s="35" t="s">
        <v>48</v>
      </c>
      <c r="B27" s="12">
        <f>'Budget-Categories'!B27</f>
        <v>0</v>
      </c>
      <c r="C27" s="12">
        <f>SUM(C28:C31)</f>
        <v>0</v>
      </c>
      <c r="D27" s="36">
        <f t="shared" si="2"/>
        <v>0</v>
      </c>
      <c r="E27" s="37">
        <f t="shared" si="3"/>
      </c>
    </row>
    <row r="28" spans="1:5" ht="12.75">
      <c r="A28" s="40" t="s">
        <v>57</v>
      </c>
      <c r="B28" s="41">
        <f>'Budget-Categories'!B28</f>
        <v>0</v>
      </c>
      <c r="C28" s="46"/>
      <c r="D28" s="36">
        <f t="shared" si="2"/>
        <v>0</v>
      </c>
      <c r="E28" s="37">
        <f t="shared" si="3"/>
      </c>
    </row>
    <row r="29" spans="1:5" ht="12.75">
      <c r="A29" s="40" t="s">
        <v>64</v>
      </c>
      <c r="B29" s="41">
        <f>'Budget-Categories'!B29</f>
        <v>0</v>
      </c>
      <c r="C29" s="46"/>
      <c r="D29" s="36">
        <f t="shared" si="2"/>
        <v>0</v>
      </c>
      <c r="E29" s="37">
        <f t="shared" si="3"/>
      </c>
    </row>
    <row r="30" spans="1:5" ht="12.75">
      <c r="A30" s="40" t="s">
        <v>63</v>
      </c>
      <c r="B30" s="41">
        <f>'Budget-Categories'!B30</f>
        <v>0</v>
      </c>
      <c r="C30" s="46"/>
      <c r="D30" s="36">
        <f t="shared" si="2"/>
        <v>0</v>
      </c>
      <c r="E30" s="37">
        <f t="shared" si="3"/>
      </c>
    </row>
    <row r="31" spans="1:5" ht="12.75">
      <c r="A31" s="40" t="s">
        <v>54</v>
      </c>
      <c r="B31" s="41">
        <f>'Budget-Categories'!B31</f>
        <v>0</v>
      </c>
      <c r="C31" s="46"/>
      <c r="D31" s="36">
        <f t="shared" si="2"/>
        <v>0</v>
      </c>
      <c r="E31" s="37">
        <f t="shared" si="3"/>
      </c>
    </row>
    <row r="32" spans="1:5" s="35" customFormat="1" ht="12.75">
      <c r="A32" s="35" t="s">
        <v>65</v>
      </c>
      <c r="B32" s="12">
        <f>'Budget-Categories'!B32</f>
        <v>0</v>
      </c>
      <c r="C32" s="18"/>
      <c r="D32" s="36">
        <f t="shared" si="2"/>
        <v>0</v>
      </c>
      <c r="E32" s="37">
        <f t="shared" si="3"/>
      </c>
    </row>
    <row r="33" spans="1:5" s="35" customFormat="1" ht="12.75">
      <c r="A33" s="35" t="s">
        <v>49</v>
      </c>
      <c r="B33" s="12">
        <f>'Budget-Categories'!B33</f>
        <v>0</v>
      </c>
      <c r="C33" s="12">
        <f>SUM(C34:C37)</f>
        <v>0</v>
      </c>
      <c r="D33" s="36">
        <f t="shared" si="2"/>
        <v>0</v>
      </c>
      <c r="E33" s="37">
        <f t="shared" si="3"/>
      </c>
    </row>
    <row r="34" spans="1:5" ht="12.75">
      <c r="A34" s="40" t="s">
        <v>57</v>
      </c>
      <c r="B34" s="41">
        <f>'Budget-Categories'!B34</f>
        <v>0</v>
      </c>
      <c r="C34" s="46"/>
      <c r="D34" s="36">
        <f t="shared" si="2"/>
        <v>0</v>
      </c>
      <c r="E34" s="37">
        <f t="shared" si="3"/>
      </c>
    </row>
    <row r="35" spans="1:5" ht="12.75">
      <c r="A35" s="40" t="s">
        <v>66</v>
      </c>
      <c r="B35" s="41">
        <f>'Budget-Categories'!B35</f>
        <v>0</v>
      </c>
      <c r="C35" s="46"/>
      <c r="D35" s="36">
        <f t="shared" si="2"/>
        <v>0</v>
      </c>
      <c r="E35" s="37">
        <f t="shared" si="3"/>
      </c>
    </row>
    <row r="36" spans="1:5" ht="12.75">
      <c r="A36" s="40" t="s">
        <v>67</v>
      </c>
      <c r="B36" s="41">
        <f>'Budget-Categories'!B36</f>
        <v>0</v>
      </c>
      <c r="C36" s="46"/>
      <c r="D36" s="36">
        <f t="shared" si="2"/>
        <v>0</v>
      </c>
      <c r="E36" s="37">
        <f t="shared" si="3"/>
      </c>
    </row>
    <row r="37" spans="1:5" ht="12.75">
      <c r="A37" s="40" t="s">
        <v>54</v>
      </c>
      <c r="B37" s="41">
        <f>'Budget-Categories'!B37</f>
        <v>0</v>
      </c>
      <c r="C37" s="46"/>
      <c r="D37" s="36">
        <f t="shared" si="2"/>
        <v>0</v>
      </c>
      <c r="E37" s="37">
        <f t="shared" si="3"/>
      </c>
    </row>
    <row r="38" spans="1:5" s="35" customFormat="1" ht="12.75">
      <c r="A38" s="35" t="s">
        <v>50</v>
      </c>
      <c r="B38" s="12">
        <f>'Budget-Categories'!B38</f>
        <v>0</v>
      </c>
      <c r="C38" s="18"/>
      <c r="D38" s="36">
        <f t="shared" si="2"/>
        <v>0</v>
      </c>
      <c r="E38" s="37">
        <f t="shared" si="3"/>
      </c>
    </row>
    <row r="39" spans="1:5" s="35" customFormat="1" ht="12.75">
      <c r="A39" s="35" t="s">
        <v>51</v>
      </c>
      <c r="B39" s="12">
        <f>'Budget-Categories'!B39</f>
        <v>0</v>
      </c>
      <c r="C39" s="18"/>
      <c r="D39" s="36">
        <f t="shared" si="2"/>
        <v>0</v>
      </c>
      <c r="E39" s="37">
        <f t="shared" si="3"/>
      </c>
    </row>
    <row r="40" spans="1:5" s="35" customFormat="1" ht="12.75">
      <c r="A40" s="35" t="s">
        <v>73</v>
      </c>
      <c r="B40" s="12">
        <f>'Budget-Categories'!B40</f>
        <v>0</v>
      </c>
      <c r="C40" s="12">
        <f>SUM(C41:C42)</f>
        <v>0</v>
      </c>
      <c r="D40" s="36">
        <f t="shared" si="2"/>
        <v>0</v>
      </c>
      <c r="E40" s="37">
        <f t="shared" si="3"/>
      </c>
    </row>
    <row r="41" spans="1:5" s="43" customFormat="1" ht="12.75">
      <c r="A41" s="42" t="s">
        <v>74</v>
      </c>
      <c r="B41" s="15">
        <f>'Budget-Categories'!B41</f>
        <v>0</v>
      </c>
      <c r="C41" s="46"/>
      <c r="D41" s="36">
        <f t="shared" si="2"/>
        <v>0</v>
      </c>
      <c r="E41" s="37">
        <f t="shared" si="3"/>
      </c>
    </row>
    <row r="42" spans="1:5" s="43" customFormat="1" ht="12.75">
      <c r="A42" s="42" t="s">
        <v>73</v>
      </c>
      <c r="B42" s="15">
        <f>'Budget-Categories'!B42</f>
        <v>0</v>
      </c>
      <c r="C42" s="46"/>
      <c r="D42" s="36">
        <f t="shared" si="2"/>
        <v>0</v>
      </c>
      <c r="E42" s="37">
        <f t="shared" si="3"/>
      </c>
    </row>
    <row r="43" spans="1:5" s="35" customFormat="1" ht="12.75">
      <c r="A43" s="35" t="s">
        <v>52</v>
      </c>
      <c r="B43" s="12">
        <f>'Budget-Categories'!B43</f>
        <v>0</v>
      </c>
      <c r="C43" s="18"/>
      <c r="D43" s="36">
        <f t="shared" si="2"/>
        <v>0</v>
      </c>
      <c r="E43" s="37">
        <f t="shared" si="3"/>
      </c>
    </row>
    <row r="44" spans="1:5" s="35" customFormat="1" ht="12.75">
      <c r="A44" s="35" t="s">
        <v>53</v>
      </c>
      <c r="B44" s="12">
        <f>'Budget-Categories'!B44</f>
        <v>0</v>
      </c>
      <c r="C44" s="18"/>
      <c r="D44" s="36">
        <f t="shared" si="2"/>
        <v>0</v>
      </c>
      <c r="E44" s="37">
        <f t="shared" si="3"/>
      </c>
    </row>
    <row r="45" spans="1:5" s="35" customFormat="1" ht="12.75">
      <c r="A45" s="35" t="s">
        <v>70</v>
      </c>
      <c r="B45" s="12">
        <f>'Budget-Categories'!B45</f>
        <v>0</v>
      </c>
      <c r="C45" s="18"/>
      <c r="D45" s="36">
        <f t="shared" si="2"/>
        <v>0</v>
      </c>
      <c r="E45" s="37">
        <f t="shared" si="3"/>
      </c>
    </row>
    <row r="46" spans="1:5" s="35" customFormat="1" ht="12.75">
      <c r="A46" s="35" t="s">
        <v>71</v>
      </c>
      <c r="B46" s="12">
        <f>'Budget-Categories'!B46</f>
        <v>0</v>
      </c>
      <c r="C46" s="18"/>
      <c r="D46" s="36">
        <f t="shared" si="2"/>
        <v>0</v>
      </c>
      <c r="E46" s="37">
        <f t="shared" si="3"/>
      </c>
    </row>
    <row r="47" spans="1:5" s="35" customFormat="1" ht="12.75">
      <c r="A47" s="35" t="s">
        <v>54</v>
      </c>
      <c r="B47" s="12">
        <f>'Budget-Categories'!B47</f>
        <v>0</v>
      </c>
      <c r="C47" s="12">
        <f>SUM(C48:C50)</f>
        <v>0</v>
      </c>
      <c r="D47" s="36">
        <f t="shared" si="2"/>
        <v>0</v>
      </c>
      <c r="E47" s="37">
        <f t="shared" si="3"/>
      </c>
    </row>
    <row r="48" spans="1:5" ht="12.75">
      <c r="A48" s="40" t="s">
        <v>68</v>
      </c>
      <c r="B48" s="41">
        <f>'Budget-Categories'!B48</f>
        <v>0</v>
      </c>
      <c r="C48" s="46"/>
      <c r="D48" s="36">
        <f t="shared" si="2"/>
        <v>0</v>
      </c>
      <c r="E48" s="37">
        <f t="shared" si="3"/>
      </c>
    </row>
    <row r="49" spans="1:5" ht="12.75">
      <c r="A49" s="40" t="s">
        <v>69</v>
      </c>
      <c r="B49" s="41">
        <f>'Budget-Categories'!B49</f>
        <v>0</v>
      </c>
      <c r="C49" s="46"/>
      <c r="D49" s="36">
        <f t="shared" si="2"/>
        <v>0</v>
      </c>
      <c r="E49" s="37">
        <f t="shared" si="3"/>
      </c>
    </row>
    <row r="50" spans="1:5" ht="12.75">
      <c r="A50" s="40" t="s">
        <v>54</v>
      </c>
      <c r="B50" s="41">
        <f>'Budget-Categories'!B50</f>
        <v>0</v>
      </c>
      <c r="C50" s="46"/>
      <c r="D50" s="36">
        <f t="shared" si="2"/>
        <v>0</v>
      </c>
      <c r="E50" s="37">
        <f t="shared" si="3"/>
      </c>
    </row>
    <row r="51" spans="3:5" ht="12.75">
      <c r="C51" s="16"/>
      <c r="D51" s="36"/>
      <c r="E51" s="37"/>
    </row>
    <row r="52" spans="1:5" s="35" customFormat="1" ht="12.75">
      <c r="A52" s="35" t="s">
        <v>55</v>
      </c>
      <c r="B52" s="14">
        <f>'Budget-Categories'!B52</f>
        <v>0</v>
      </c>
      <c r="C52" s="14">
        <f>B52*12</f>
        <v>0</v>
      </c>
      <c r="D52" s="36">
        <f t="shared" si="2"/>
        <v>0</v>
      </c>
      <c r="E52" s="37">
        <f t="shared" si="3"/>
      </c>
    </row>
    <row r="53" spans="3:5" ht="12.75">
      <c r="C53" s="16"/>
      <c r="D53" s="36"/>
      <c r="E53" s="37"/>
    </row>
    <row r="54" spans="1:5" s="35" customFormat="1" ht="12.75">
      <c r="A54" s="35" t="s">
        <v>56</v>
      </c>
      <c r="B54" s="12">
        <f>'Budget-Categories'!B54</f>
        <v>0</v>
      </c>
      <c r="C54" s="12">
        <f>B54*12</f>
        <v>0</v>
      </c>
      <c r="D54" s="36">
        <f t="shared" si="2"/>
        <v>0</v>
      </c>
      <c r="E54" s="37">
        <f t="shared" si="3"/>
      </c>
    </row>
  </sheetData>
  <sheetProtection sheet="1" objects="1" scenarios="1"/>
  <printOptions horizontalCentered="1" verticalCentered="1"/>
  <pageMargins left="0.75" right="0.75" top="0.75" bottom="0.75" header="0.5" footer="0.5"/>
  <pageSetup fitToHeight="0" fitToWidth="1" orientation="landscape" paperSize="9"/>
  <headerFooter alignWithMargins="0">
    <oddHeader>&amp;LFelio&amp;R&amp;D</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123"/>
  <sheetViews>
    <sheetView showGridLines="0" workbookViewId="0" topLeftCell="A1">
      <selection activeCell="A4" sqref="A4"/>
    </sheetView>
  </sheetViews>
  <sheetFormatPr defaultColWidth="11.00390625" defaultRowHeight="12.75"/>
  <cols>
    <col min="1" max="1" width="9.00390625" style="142" customWidth="1"/>
    <col min="2" max="2" width="9.75390625" style="143" bestFit="1" customWidth="1"/>
    <col min="3" max="3" width="10.75390625" style="144" customWidth="1"/>
    <col min="4" max="4" width="12.25390625" style="144" bestFit="1" customWidth="1"/>
    <col min="5" max="5" width="10.75390625" style="144" customWidth="1"/>
    <col min="6" max="6" width="12.75390625" style="144" customWidth="1"/>
    <col min="7" max="7" width="11.75390625" style="144" customWidth="1"/>
    <col min="8" max="8" width="12.375" style="89" customWidth="1"/>
    <col min="9" max="9" width="7.25390625" style="89" customWidth="1"/>
    <col min="10" max="10" width="6.875" style="89" customWidth="1"/>
    <col min="11" max="16384" width="12.375" style="89" customWidth="1"/>
  </cols>
  <sheetData>
    <row r="1" spans="1:7" ht="12.75">
      <c r="A1" s="136" t="s">
        <v>11</v>
      </c>
      <c r="B1" s="137" t="s">
        <v>12</v>
      </c>
      <c r="C1" s="138" t="s">
        <v>13</v>
      </c>
      <c r="D1" s="138" t="s">
        <v>14</v>
      </c>
      <c r="E1" s="138" t="s">
        <v>15</v>
      </c>
      <c r="F1" s="138" t="s">
        <v>14</v>
      </c>
      <c r="G1" s="138" t="s">
        <v>16</v>
      </c>
    </row>
    <row r="2" spans="1:7" ht="12.75">
      <c r="A2" s="139" t="s">
        <v>18</v>
      </c>
      <c r="B2" s="140"/>
      <c r="C2" s="141" t="s">
        <v>19</v>
      </c>
      <c r="D2" s="140"/>
      <c r="E2" s="75"/>
      <c r="F2" s="141" t="s">
        <v>21</v>
      </c>
      <c r="G2" s="141" t="s">
        <v>15</v>
      </c>
    </row>
    <row r="3" spans="6:12" ht="12.75">
      <c r="F3" s="74">
        <v>0</v>
      </c>
      <c r="L3" s="145"/>
    </row>
    <row r="4" spans="1:7" ht="12.75">
      <c r="A4" s="142" t="str">
        <f>CONCATENATE(INT((B4-1)/12)+1,"/",MOD((B4-1),12)+1)</f>
        <v>1/1</v>
      </c>
      <c r="B4" s="143">
        <v>1</v>
      </c>
      <c r="C4" s="74"/>
      <c r="D4" s="144">
        <f aca="true" t="shared" si="0" ref="D4:D67">C4-E4</f>
        <v>0</v>
      </c>
      <c r="E4" s="144">
        <f aca="true" t="shared" si="1" ref="E4:E67">(F3*$E$2)/12</f>
        <v>0</v>
      </c>
      <c r="F4" s="144">
        <f>F3-D4</f>
        <v>0</v>
      </c>
      <c r="G4" s="144">
        <f>E4</f>
        <v>0</v>
      </c>
    </row>
    <row r="5" spans="1:7" ht="12.75">
      <c r="A5" s="142" t="str">
        <f aca="true" t="shared" si="2" ref="A5:A68">CONCATENATE(INT((B5-1)/12)+1,"/",MOD((B5-1),12)+1)</f>
        <v>1/2</v>
      </c>
      <c r="B5" s="143">
        <f aca="true" t="shared" si="3" ref="B5:B68">B4+1</f>
        <v>2</v>
      </c>
      <c r="C5" s="144">
        <f aca="true" t="shared" si="4" ref="C5:C68">$C$4</f>
        <v>0</v>
      </c>
      <c r="D5" s="144">
        <f t="shared" si="0"/>
        <v>0</v>
      </c>
      <c r="E5" s="144">
        <f t="shared" si="1"/>
        <v>0</v>
      </c>
      <c r="F5" s="144">
        <f aca="true" t="shared" si="5" ref="F5:F68">F4-D5</f>
        <v>0</v>
      </c>
      <c r="G5" s="144">
        <f aca="true" t="shared" si="6" ref="G5:G36">G4+E5</f>
        <v>0</v>
      </c>
    </row>
    <row r="6" spans="1:11" ht="12.75">
      <c r="A6" s="142" t="str">
        <f t="shared" si="2"/>
        <v>1/3</v>
      </c>
      <c r="B6" s="143">
        <f t="shared" si="3"/>
        <v>3</v>
      </c>
      <c r="C6" s="144">
        <f t="shared" si="4"/>
        <v>0</v>
      </c>
      <c r="D6" s="144">
        <f t="shared" si="0"/>
        <v>0</v>
      </c>
      <c r="E6" s="144">
        <f t="shared" si="1"/>
        <v>0</v>
      </c>
      <c r="F6" s="144">
        <f t="shared" si="5"/>
        <v>0</v>
      </c>
      <c r="G6" s="144">
        <f t="shared" si="6"/>
        <v>0</v>
      </c>
      <c r="K6" s="144"/>
    </row>
    <row r="7" spans="1:8" ht="12.75">
      <c r="A7" s="142" t="str">
        <f t="shared" si="2"/>
        <v>1/4</v>
      </c>
      <c r="B7" s="143">
        <f t="shared" si="3"/>
        <v>4</v>
      </c>
      <c r="C7" s="144">
        <f t="shared" si="4"/>
        <v>0</v>
      </c>
      <c r="D7" s="144">
        <f t="shared" si="0"/>
        <v>0</v>
      </c>
      <c r="E7" s="144">
        <f t="shared" si="1"/>
        <v>0</v>
      </c>
      <c r="F7" s="144">
        <f t="shared" si="5"/>
        <v>0</v>
      </c>
      <c r="G7" s="144">
        <f t="shared" si="6"/>
        <v>0</v>
      </c>
      <c r="H7" s="144"/>
    </row>
    <row r="8" spans="1:12" ht="12.75">
      <c r="A8" s="142" t="str">
        <f t="shared" si="2"/>
        <v>1/5</v>
      </c>
      <c r="B8" s="143">
        <f t="shared" si="3"/>
        <v>5</v>
      </c>
      <c r="C8" s="144">
        <f t="shared" si="4"/>
        <v>0</v>
      </c>
      <c r="D8" s="144">
        <f t="shared" si="0"/>
        <v>0</v>
      </c>
      <c r="E8" s="144">
        <f t="shared" si="1"/>
        <v>0</v>
      </c>
      <c r="F8" s="144">
        <f t="shared" si="5"/>
        <v>0</v>
      </c>
      <c r="G8" s="144">
        <f t="shared" si="6"/>
        <v>0</v>
      </c>
      <c r="L8" s="145"/>
    </row>
    <row r="9" spans="1:7" ht="12.75">
      <c r="A9" s="142" t="str">
        <f t="shared" si="2"/>
        <v>1/6</v>
      </c>
      <c r="B9" s="143">
        <f t="shared" si="3"/>
        <v>6</v>
      </c>
      <c r="C9" s="144">
        <f t="shared" si="4"/>
        <v>0</v>
      </c>
      <c r="D9" s="144">
        <f t="shared" si="0"/>
        <v>0</v>
      </c>
      <c r="E9" s="144">
        <f t="shared" si="1"/>
        <v>0</v>
      </c>
      <c r="F9" s="144">
        <f t="shared" si="5"/>
        <v>0</v>
      </c>
      <c r="G9" s="144">
        <f t="shared" si="6"/>
        <v>0</v>
      </c>
    </row>
    <row r="10" spans="1:7" ht="12.75">
      <c r="A10" s="142" t="str">
        <f t="shared" si="2"/>
        <v>1/7</v>
      </c>
      <c r="B10" s="143">
        <f t="shared" si="3"/>
        <v>7</v>
      </c>
      <c r="C10" s="144">
        <f t="shared" si="4"/>
        <v>0</v>
      </c>
      <c r="D10" s="144">
        <f t="shared" si="0"/>
        <v>0</v>
      </c>
      <c r="E10" s="144">
        <f t="shared" si="1"/>
        <v>0</v>
      </c>
      <c r="F10" s="144">
        <f t="shared" si="5"/>
        <v>0</v>
      </c>
      <c r="G10" s="144">
        <f t="shared" si="6"/>
        <v>0</v>
      </c>
    </row>
    <row r="11" spans="1:11" ht="12.75">
      <c r="A11" s="142" t="str">
        <f t="shared" si="2"/>
        <v>1/8</v>
      </c>
      <c r="B11" s="143">
        <f t="shared" si="3"/>
        <v>8</v>
      </c>
      <c r="C11" s="144">
        <f t="shared" si="4"/>
        <v>0</v>
      </c>
      <c r="D11" s="144">
        <f t="shared" si="0"/>
        <v>0</v>
      </c>
      <c r="E11" s="144">
        <f t="shared" si="1"/>
        <v>0</v>
      </c>
      <c r="F11" s="144">
        <f t="shared" si="5"/>
        <v>0</v>
      </c>
      <c r="G11" s="144">
        <f t="shared" si="6"/>
        <v>0</v>
      </c>
      <c r="H11" s="144"/>
      <c r="I11" s="144"/>
      <c r="K11" s="144"/>
    </row>
    <row r="12" spans="1:8" ht="12.75">
      <c r="A12" s="142" t="str">
        <f t="shared" si="2"/>
        <v>1/9</v>
      </c>
      <c r="B12" s="143">
        <f t="shared" si="3"/>
        <v>9</v>
      </c>
      <c r="C12" s="144">
        <f t="shared" si="4"/>
        <v>0</v>
      </c>
      <c r="D12" s="144">
        <f t="shared" si="0"/>
        <v>0</v>
      </c>
      <c r="E12" s="144">
        <f t="shared" si="1"/>
        <v>0</v>
      </c>
      <c r="F12" s="144">
        <f t="shared" si="5"/>
        <v>0</v>
      </c>
      <c r="G12" s="144">
        <f t="shared" si="6"/>
        <v>0</v>
      </c>
      <c r="H12" s="144"/>
    </row>
    <row r="13" spans="1:7" ht="12.75">
      <c r="A13" s="142" t="str">
        <f t="shared" si="2"/>
        <v>1/10</v>
      </c>
      <c r="B13" s="143">
        <f t="shared" si="3"/>
        <v>10</v>
      </c>
      <c r="C13" s="144">
        <f t="shared" si="4"/>
        <v>0</v>
      </c>
      <c r="D13" s="144">
        <f t="shared" si="0"/>
        <v>0</v>
      </c>
      <c r="E13" s="144">
        <f t="shared" si="1"/>
        <v>0</v>
      </c>
      <c r="F13" s="144">
        <f t="shared" si="5"/>
        <v>0</v>
      </c>
      <c r="G13" s="144">
        <f t="shared" si="6"/>
        <v>0</v>
      </c>
    </row>
    <row r="14" spans="1:7" ht="12.75">
      <c r="A14" s="142" t="str">
        <f t="shared" si="2"/>
        <v>1/11</v>
      </c>
      <c r="B14" s="143">
        <f t="shared" si="3"/>
        <v>11</v>
      </c>
      <c r="C14" s="144">
        <f t="shared" si="4"/>
        <v>0</v>
      </c>
      <c r="D14" s="144">
        <f t="shared" si="0"/>
        <v>0</v>
      </c>
      <c r="E14" s="144">
        <f t="shared" si="1"/>
        <v>0</v>
      </c>
      <c r="F14" s="144">
        <f t="shared" si="5"/>
        <v>0</v>
      </c>
      <c r="G14" s="144">
        <f t="shared" si="6"/>
        <v>0</v>
      </c>
    </row>
    <row r="15" spans="1:9" ht="12.75">
      <c r="A15" s="142" t="str">
        <f t="shared" si="2"/>
        <v>1/12</v>
      </c>
      <c r="B15" s="143">
        <f t="shared" si="3"/>
        <v>12</v>
      </c>
      <c r="C15" s="144">
        <f t="shared" si="4"/>
        <v>0</v>
      </c>
      <c r="D15" s="144">
        <f t="shared" si="0"/>
        <v>0</v>
      </c>
      <c r="E15" s="144">
        <f t="shared" si="1"/>
        <v>0</v>
      </c>
      <c r="F15" s="144">
        <f t="shared" si="5"/>
        <v>0</v>
      </c>
      <c r="G15" s="144">
        <f t="shared" si="6"/>
        <v>0</v>
      </c>
      <c r="H15" s="144"/>
      <c r="I15" s="144"/>
    </row>
    <row r="16" spans="1:7" ht="12.75">
      <c r="A16" s="142" t="str">
        <f t="shared" si="2"/>
        <v>2/1</v>
      </c>
      <c r="B16" s="143">
        <f t="shared" si="3"/>
        <v>13</v>
      </c>
      <c r="C16" s="144">
        <f t="shared" si="4"/>
        <v>0</v>
      </c>
      <c r="D16" s="144">
        <f t="shared" si="0"/>
        <v>0</v>
      </c>
      <c r="E16" s="144">
        <f t="shared" si="1"/>
        <v>0</v>
      </c>
      <c r="F16" s="144">
        <f t="shared" si="5"/>
        <v>0</v>
      </c>
      <c r="G16" s="144">
        <f t="shared" si="6"/>
        <v>0</v>
      </c>
    </row>
    <row r="17" spans="1:7" ht="12.75">
      <c r="A17" s="142" t="str">
        <f t="shared" si="2"/>
        <v>2/2</v>
      </c>
      <c r="B17" s="143">
        <f t="shared" si="3"/>
        <v>14</v>
      </c>
      <c r="C17" s="144">
        <f t="shared" si="4"/>
        <v>0</v>
      </c>
      <c r="D17" s="144">
        <f t="shared" si="0"/>
        <v>0</v>
      </c>
      <c r="E17" s="144">
        <f t="shared" si="1"/>
        <v>0</v>
      </c>
      <c r="F17" s="144">
        <f t="shared" si="5"/>
        <v>0</v>
      </c>
      <c r="G17" s="144">
        <f t="shared" si="6"/>
        <v>0</v>
      </c>
    </row>
    <row r="18" spans="1:7" ht="12.75">
      <c r="A18" s="142" t="str">
        <f t="shared" si="2"/>
        <v>2/3</v>
      </c>
      <c r="B18" s="143">
        <f t="shared" si="3"/>
        <v>15</v>
      </c>
      <c r="C18" s="144">
        <f t="shared" si="4"/>
        <v>0</v>
      </c>
      <c r="D18" s="144">
        <f t="shared" si="0"/>
        <v>0</v>
      </c>
      <c r="E18" s="144">
        <f t="shared" si="1"/>
        <v>0</v>
      </c>
      <c r="F18" s="144">
        <f t="shared" si="5"/>
        <v>0</v>
      </c>
      <c r="G18" s="144">
        <f t="shared" si="6"/>
        <v>0</v>
      </c>
    </row>
    <row r="19" spans="1:7" ht="12.75">
      <c r="A19" s="142" t="str">
        <f t="shared" si="2"/>
        <v>2/4</v>
      </c>
      <c r="B19" s="143">
        <f t="shared" si="3"/>
        <v>16</v>
      </c>
      <c r="C19" s="144">
        <f t="shared" si="4"/>
        <v>0</v>
      </c>
      <c r="D19" s="144">
        <f t="shared" si="0"/>
        <v>0</v>
      </c>
      <c r="E19" s="144">
        <f t="shared" si="1"/>
        <v>0</v>
      </c>
      <c r="F19" s="144">
        <f t="shared" si="5"/>
        <v>0</v>
      </c>
      <c r="G19" s="144">
        <f t="shared" si="6"/>
        <v>0</v>
      </c>
    </row>
    <row r="20" spans="1:7" ht="12.75">
      <c r="A20" s="142" t="str">
        <f t="shared" si="2"/>
        <v>2/5</v>
      </c>
      <c r="B20" s="143">
        <f t="shared" si="3"/>
        <v>17</v>
      </c>
      <c r="C20" s="144">
        <f t="shared" si="4"/>
        <v>0</v>
      </c>
      <c r="D20" s="144">
        <f t="shared" si="0"/>
        <v>0</v>
      </c>
      <c r="E20" s="144">
        <f t="shared" si="1"/>
        <v>0</v>
      </c>
      <c r="F20" s="144">
        <f t="shared" si="5"/>
        <v>0</v>
      </c>
      <c r="G20" s="144">
        <f t="shared" si="6"/>
        <v>0</v>
      </c>
    </row>
    <row r="21" spans="1:7" ht="12.75">
      <c r="A21" s="142" t="str">
        <f t="shared" si="2"/>
        <v>2/6</v>
      </c>
      <c r="B21" s="143">
        <f t="shared" si="3"/>
        <v>18</v>
      </c>
      <c r="C21" s="144">
        <f t="shared" si="4"/>
        <v>0</v>
      </c>
      <c r="D21" s="144">
        <f t="shared" si="0"/>
        <v>0</v>
      </c>
      <c r="E21" s="144">
        <f t="shared" si="1"/>
        <v>0</v>
      </c>
      <c r="F21" s="144">
        <f t="shared" si="5"/>
        <v>0</v>
      </c>
      <c r="G21" s="144">
        <f t="shared" si="6"/>
        <v>0</v>
      </c>
    </row>
    <row r="22" spans="1:7" ht="12.75">
      <c r="A22" s="142" t="str">
        <f t="shared" si="2"/>
        <v>2/7</v>
      </c>
      <c r="B22" s="143">
        <f t="shared" si="3"/>
        <v>19</v>
      </c>
      <c r="C22" s="144">
        <f t="shared" si="4"/>
        <v>0</v>
      </c>
      <c r="D22" s="144">
        <f t="shared" si="0"/>
        <v>0</v>
      </c>
      <c r="E22" s="144">
        <f t="shared" si="1"/>
        <v>0</v>
      </c>
      <c r="F22" s="144">
        <f t="shared" si="5"/>
        <v>0</v>
      </c>
      <c r="G22" s="144">
        <f t="shared" si="6"/>
        <v>0</v>
      </c>
    </row>
    <row r="23" spans="1:7" ht="12.75">
      <c r="A23" s="142" t="str">
        <f t="shared" si="2"/>
        <v>2/8</v>
      </c>
      <c r="B23" s="143">
        <f t="shared" si="3"/>
        <v>20</v>
      </c>
      <c r="C23" s="144">
        <f t="shared" si="4"/>
        <v>0</v>
      </c>
      <c r="D23" s="144">
        <f t="shared" si="0"/>
        <v>0</v>
      </c>
      <c r="E23" s="144">
        <f t="shared" si="1"/>
        <v>0</v>
      </c>
      <c r="F23" s="144">
        <f t="shared" si="5"/>
        <v>0</v>
      </c>
      <c r="G23" s="144">
        <f t="shared" si="6"/>
        <v>0</v>
      </c>
    </row>
    <row r="24" spans="1:7" ht="12.75">
      <c r="A24" s="142" t="str">
        <f t="shared" si="2"/>
        <v>2/9</v>
      </c>
      <c r="B24" s="143">
        <f t="shared" si="3"/>
        <v>21</v>
      </c>
      <c r="C24" s="144">
        <f t="shared" si="4"/>
        <v>0</v>
      </c>
      <c r="D24" s="144">
        <f t="shared" si="0"/>
        <v>0</v>
      </c>
      <c r="E24" s="144">
        <f t="shared" si="1"/>
        <v>0</v>
      </c>
      <c r="F24" s="144">
        <f t="shared" si="5"/>
        <v>0</v>
      </c>
      <c r="G24" s="144">
        <f t="shared" si="6"/>
        <v>0</v>
      </c>
    </row>
    <row r="25" spans="1:7" ht="12.75">
      <c r="A25" s="142" t="str">
        <f t="shared" si="2"/>
        <v>2/10</v>
      </c>
      <c r="B25" s="143">
        <f t="shared" si="3"/>
        <v>22</v>
      </c>
      <c r="C25" s="144">
        <f t="shared" si="4"/>
        <v>0</v>
      </c>
      <c r="D25" s="144">
        <f t="shared" si="0"/>
        <v>0</v>
      </c>
      <c r="E25" s="144">
        <f t="shared" si="1"/>
        <v>0</v>
      </c>
      <c r="F25" s="144">
        <f t="shared" si="5"/>
        <v>0</v>
      </c>
      <c r="G25" s="144">
        <f t="shared" si="6"/>
        <v>0</v>
      </c>
    </row>
    <row r="26" spans="1:11" ht="12.75">
      <c r="A26" s="142" t="str">
        <f t="shared" si="2"/>
        <v>2/11</v>
      </c>
      <c r="B26" s="143">
        <f t="shared" si="3"/>
        <v>23</v>
      </c>
      <c r="C26" s="144">
        <f t="shared" si="4"/>
        <v>0</v>
      </c>
      <c r="D26" s="144">
        <f t="shared" si="0"/>
        <v>0</v>
      </c>
      <c r="E26" s="144">
        <f t="shared" si="1"/>
        <v>0</v>
      </c>
      <c r="F26" s="144">
        <f t="shared" si="5"/>
        <v>0</v>
      </c>
      <c r="G26" s="144">
        <f t="shared" si="6"/>
        <v>0</v>
      </c>
      <c r="H26" s="146"/>
      <c r="I26" s="143"/>
      <c r="J26" s="147"/>
      <c r="K26" s="148"/>
    </row>
    <row r="27" spans="1:11" ht="12.75">
      <c r="A27" s="142" t="str">
        <f t="shared" si="2"/>
        <v>2/12</v>
      </c>
      <c r="B27" s="143">
        <f t="shared" si="3"/>
        <v>24</v>
      </c>
      <c r="C27" s="144">
        <f t="shared" si="4"/>
        <v>0</v>
      </c>
      <c r="D27" s="144">
        <f t="shared" si="0"/>
        <v>0</v>
      </c>
      <c r="E27" s="144">
        <f t="shared" si="1"/>
        <v>0</v>
      </c>
      <c r="F27" s="144">
        <f t="shared" si="5"/>
        <v>0</v>
      </c>
      <c r="G27" s="144">
        <f t="shared" si="6"/>
        <v>0</v>
      </c>
      <c r="H27" s="146"/>
      <c r="I27" s="143"/>
      <c r="J27" s="147"/>
      <c r="K27" s="148"/>
    </row>
    <row r="28" spans="1:11" ht="12.75">
      <c r="A28" s="142" t="str">
        <f t="shared" si="2"/>
        <v>3/1</v>
      </c>
      <c r="B28" s="143">
        <f t="shared" si="3"/>
        <v>25</v>
      </c>
      <c r="C28" s="144">
        <f t="shared" si="4"/>
        <v>0</v>
      </c>
      <c r="D28" s="144">
        <f t="shared" si="0"/>
        <v>0</v>
      </c>
      <c r="E28" s="144">
        <f t="shared" si="1"/>
        <v>0</v>
      </c>
      <c r="F28" s="144">
        <f t="shared" si="5"/>
        <v>0</v>
      </c>
      <c r="G28" s="144">
        <f t="shared" si="6"/>
        <v>0</v>
      </c>
      <c r="H28" s="146"/>
      <c r="I28" s="143"/>
      <c r="J28" s="147"/>
      <c r="K28" s="148"/>
    </row>
    <row r="29" spans="1:11" ht="12.75">
      <c r="A29" s="142" t="str">
        <f t="shared" si="2"/>
        <v>3/2</v>
      </c>
      <c r="B29" s="143">
        <f t="shared" si="3"/>
        <v>26</v>
      </c>
      <c r="C29" s="144">
        <f t="shared" si="4"/>
        <v>0</v>
      </c>
      <c r="D29" s="144">
        <f t="shared" si="0"/>
        <v>0</v>
      </c>
      <c r="E29" s="144">
        <f t="shared" si="1"/>
        <v>0</v>
      </c>
      <c r="F29" s="144">
        <f t="shared" si="5"/>
        <v>0</v>
      </c>
      <c r="G29" s="144">
        <f t="shared" si="6"/>
        <v>0</v>
      </c>
      <c r="H29" s="146"/>
      <c r="I29" s="143"/>
      <c r="J29" s="143"/>
      <c r="K29" s="148"/>
    </row>
    <row r="30" spans="1:11" ht="12.75">
      <c r="A30" s="142" t="str">
        <f t="shared" si="2"/>
        <v>3/3</v>
      </c>
      <c r="B30" s="143">
        <f t="shared" si="3"/>
        <v>27</v>
      </c>
      <c r="C30" s="144">
        <f t="shared" si="4"/>
        <v>0</v>
      </c>
      <c r="D30" s="144">
        <f t="shared" si="0"/>
        <v>0</v>
      </c>
      <c r="E30" s="144">
        <f t="shared" si="1"/>
        <v>0</v>
      </c>
      <c r="F30" s="144">
        <f t="shared" si="5"/>
        <v>0</v>
      </c>
      <c r="G30" s="144">
        <f t="shared" si="6"/>
        <v>0</v>
      </c>
      <c r="H30" s="146"/>
      <c r="I30" s="143"/>
      <c r="J30" s="143"/>
      <c r="K30" s="148"/>
    </row>
    <row r="31" spans="1:11" ht="12.75">
      <c r="A31" s="142" t="str">
        <f t="shared" si="2"/>
        <v>3/4</v>
      </c>
      <c r="B31" s="143">
        <f t="shared" si="3"/>
        <v>28</v>
      </c>
      <c r="C31" s="144">
        <f t="shared" si="4"/>
        <v>0</v>
      </c>
      <c r="D31" s="144">
        <f t="shared" si="0"/>
        <v>0</v>
      </c>
      <c r="E31" s="144">
        <f t="shared" si="1"/>
        <v>0</v>
      </c>
      <c r="F31" s="144">
        <f t="shared" si="5"/>
        <v>0</v>
      </c>
      <c r="G31" s="144">
        <f t="shared" si="6"/>
        <v>0</v>
      </c>
      <c r="H31" s="143"/>
      <c r="I31" s="143"/>
      <c r="J31" s="143"/>
      <c r="K31" s="143"/>
    </row>
    <row r="32" spans="1:8" ht="12.75">
      <c r="A32" s="142" t="str">
        <f t="shared" si="2"/>
        <v>3/5</v>
      </c>
      <c r="B32" s="143">
        <f t="shared" si="3"/>
        <v>29</v>
      </c>
      <c r="C32" s="144">
        <f t="shared" si="4"/>
        <v>0</v>
      </c>
      <c r="D32" s="144">
        <f t="shared" si="0"/>
        <v>0</v>
      </c>
      <c r="E32" s="144">
        <f t="shared" si="1"/>
        <v>0</v>
      </c>
      <c r="F32" s="144">
        <f t="shared" si="5"/>
        <v>0</v>
      </c>
      <c r="G32" s="144">
        <f t="shared" si="6"/>
        <v>0</v>
      </c>
      <c r="H32" s="143"/>
    </row>
    <row r="33" spans="1:7" ht="12.75">
      <c r="A33" s="142" t="str">
        <f t="shared" si="2"/>
        <v>3/6</v>
      </c>
      <c r="B33" s="143">
        <f t="shared" si="3"/>
        <v>30</v>
      </c>
      <c r="C33" s="144">
        <f t="shared" si="4"/>
        <v>0</v>
      </c>
      <c r="D33" s="144">
        <f t="shared" si="0"/>
        <v>0</v>
      </c>
      <c r="E33" s="144">
        <f t="shared" si="1"/>
        <v>0</v>
      </c>
      <c r="F33" s="144">
        <f t="shared" si="5"/>
        <v>0</v>
      </c>
      <c r="G33" s="144">
        <f t="shared" si="6"/>
        <v>0</v>
      </c>
    </row>
    <row r="34" spans="1:7" ht="12.75">
      <c r="A34" s="142" t="str">
        <f t="shared" si="2"/>
        <v>3/7</v>
      </c>
      <c r="B34" s="143">
        <f t="shared" si="3"/>
        <v>31</v>
      </c>
      <c r="C34" s="144">
        <f t="shared" si="4"/>
        <v>0</v>
      </c>
      <c r="D34" s="144">
        <f t="shared" si="0"/>
        <v>0</v>
      </c>
      <c r="E34" s="144">
        <f t="shared" si="1"/>
        <v>0</v>
      </c>
      <c r="F34" s="144">
        <f t="shared" si="5"/>
        <v>0</v>
      </c>
      <c r="G34" s="144">
        <f t="shared" si="6"/>
        <v>0</v>
      </c>
    </row>
    <row r="35" spans="1:7" ht="12.75">
      <c r="A35" s="142" t="str">
        <f t="shared" si="2"/>
        <v>3/8</v>
      </c>
      <c r="B35" s="143">
        <f t="shared" si="3"/>
        <v>32</v>
      </c>
      <c r="C35" s="144">
        <f t="shared" si="4"/>
        <v>0</v>
      </c>
      <c r="D35" s="144">
        <f t="shared" si="0"/>
        <v>0</v>
      </c>
      <c r="E35" s="144">
        <f t="shared" si="1"/>
        <v>0</v>
      </c>
      <c r="F35" s="144">
        <f t="shared" si="5"/>
        <v>0</v>
      </c>
      <c r="G35" s="144">
        <f t="shared" si="6"/>
        <v>0</v>
      </c>
    </row>
    <row r="36" spans="1:7" ht="12.75">
      <c r="A36" s="142" t="str">
        <f t="shared" si="2"/>
        <v>3/9</v>
      </c>
      <c r="B36" s="143">
        <f t="shared" si="3"/>
        <v>33</v>
      </c>
      <c r="C36" s="144">
        <f t="shared" si="4"/>
        <v>0</v>
      </c>
      <c r="D36" s="144">
        <f t="shared" si="0"/>
        <v>0</v>
      </c>
      <c r="E36" s="144">
        <f t="shared" si="1"/>
        <v>0</v>
      </c>
      <c r="F36" s="144">
        <f t="shared" si="5"/>
        <v>0</v>
      </c>
      <c r="G36" s="144">
        <f t="shared" si="6"/>
        <v>0</v>
      </c>
    </row>
    <row r="37" spans="1:7" ht="12.75">
      <c r="A37" s="142" t="str">
        <f t="shared" si="2"/>
        <v>3/10</v>
      </c>
      <c r="B37" s="143">
        <f t="shared" si="3"/>
        <v>34</v>
      </c>
      <c r="C37" s="144">
        <f t="shared" si="4"/>
        <v>0</v>
      </c>
      <c r="D37" s="144">
        <f t="shared" si="0"/>
        <v>0</v>
      </c>
      <c r="E37" s="144">
        <f t="shared" si="1"/>
        <v>0</v>
      </c>
      <c r="F37" s="144">
        <f t="shared" si="5"/>
        <v>0</v>
      </c>
      <c r="G37" s="144">
        <f aca="true" t="shared" si="7" ref="G37:G68">G36+E37</f>
        <v>0</v>
      </c>
    </row>
    <row r="38" spans="1:7" ht="12.75">
      <c r="A38" s="142" t="str">
        <f t="shared" si="2"/>
        <v>3/11</v>
      </c>
      <c r="B38" s="143">
        <f t="shared" si="3"/>
        <v>35</v>
      </c>
      <c r="C38" s="144">
        <f t="shared" si="4"/>
        <v>0</v>
      </c>
      <c r="D38" s="144">
        <f t="shared" si="0"/>
        <v>0</v>
      </c>
      <c r="E38" s="144">
        <f t="shared" si="1"/>
        <v>0</v>
      </c>
      <c r="F38" s="144">
        <f t="shared" si="5"/>
        <v>0</v>
      </c>
      <c r="G38" s="144">
        <f t="shared" si="7"/>
        <v>0</v>
      </c>
    </row>
    <row r="39" spans="1:7" ht="12.75">
      <c r="A39" s="142" t="str">
        <f t="shared" si="2"/>
        <v>3/12</v>
      </c>
      <c r="B39" s="143">
        <f t="shared" si="3"/>
        <v>36</v>
      </c>
      <c r="C39" s="144">
        <f t="shared" si="4"/>
        <v>0</v>
      </c>
      <c r="D39" s="144">
        <f t="shared" si="0"/>
        <v>0</v>
      </c>
      <c r="E39" s="144">
        <f t="shared" si="1"/>
        <v>0</v>
      </c>
      <c r="F39" s="144">
        <f t="shared" si="5"/>
        <v>0</v>
      </c>
      <c r="G39" s="144">
        <f t="shared" si="7"/>
        <v>0</v>
      </c>
    </row>
    <row r="40" spans="1:7" ht="12.75">
      <c r="A40" s="142" t="str">
        <f t="shared" si="2"/>
        <v>4/1</v>
      </c>
      <c r="B40" s="143">
        <f t="shared" si="3"/>
        <v>37</v>
      </c>
      <c r="C40" s="144">
        <f t="shared" si="4"/>
        <v>0</v>
      </c>
      <c r="D40" s="144">
        <f t="shared" si="0"/>
        <v>0</v>
      </c>
      <c r="E40" s="144">
        <f t="shared" si="1"/>
        <v>0</v>
      </c>
      <c r="F40" s="144">
        <f t="shared" si="5"/>
        <v>0</v>
      </c>
      <c r="G40" s="144">
        <f t="shared" si="7"/>
        <v>0</v>
      </c>
    </row>
    <row r="41" spans="1:7" ht="12.75">
      <c r="A41" s="142" t="str">
        <f t="shared" si="2"/>
        <v>4/2</v>
      </c>
      <c r="B41" s="143">
        <f t="shared" si="3"/>
        <v>38</v>
      </c>
      <c r="C41" s="144">
        <f t="shared" si="4"/>
        <v>0</v>
      </c>
      <c r="D41" s="144">
        <f t="shared" si="0"/>
        <v>0</v>
      </c>
      <c r="E41" s="144">
        <f t="shared" si="1"/>
        <v>0</v>
      </c>
      <c r="F41" s="144">
        <f t="shared" si="5"/>
        <v>0</v>
      </c>
      <c r="G41" s="144">
        <f t="shared" si="7"/>
        <v>0</v>
      </c>
    </row>
    <row r="42" spans="1:7" ht="12.75">
      <c r="A42" s="142" t="str">
        <f t="shared" si="2"/>
        <v>4/3</v>
      </c>
      <c r="B42" s="143">
        <f t="shared" si="3"/>
        <v>39</v>
      </c>
      <c r="C42" s="144">
        <f t="shared" si="4"/>
        <v>0</v>
      </c>
      <c r="D42" s="144">
        <f t="shared" si="0"/>
        <v>0</v>
      </c>
      <c r="E42" s="144">
        <f t="shared" si="1"/>
        <v>0</v>
      </c>
      <c r="F42" s="144">
        <f t="shared" si="5"/>
        <v>0</v>
      </c>
      <c r="G42" s="144">
        <f t="shared" si="7"/>
        <v>0</v>
      </c>
    </row>
    <row r="43" spans="1:7" ht="12.75">
      <c r="A43" s="142" t="str">
        <f t="shared" si="2"/>
        <v>4/4</v>
      </c>
      <c r="B43" s="143">
        <f t="shared" si="3"/>
        <v>40</v>
      </c>
      <c r="C43" s="144">
        <f t="shared" si="4"/>
        <v>0</v>
      </c>
      <c r="D43" s="144">
        <f t="shared" si="0"/>
        <v>0</v>
      </c>
      <c r="E43" s="144">
        <f t="shared" si="1"/>
        <v>0</v>
      </c>
      <c r="F43" s="144">
        <f t="shared" si="5"/>
        <v>0</v>
      </c>
      <c r="G43" s="144">
        <f t="shared" si="7"/>
        <v>0</v>
      </c>
    </row>
    <row r="44" spans="1:7" ht="12.75">
      <c r="A44" s="142" t="str">
        <f t="shared" si="2"/>
        <v>4/5</v>
      </c>
      <c r="B44" s="143">
        <f t="shared" si="3"/>
        <v>41</v>
      </c>
      <c r="C44" s="144">
        <f t="shared" si="4"/>
        <v>0</v>
      </c>
      <c r="D44" s="144">
        <f t="shared" si="0"/>
        <v>0</v>
      </c>
      <c r="E44" s="144">
        <f t="shared" si="1"/>
        <v>0</v>
      </c>
      <c r="F44" s="144">
        <f t="shared" si="5"/>
        <v>0</v>
      </c>
      <c r="G44" s="144">
        <f t="shared" si="7"/>
        <v>0</v>
      </c>
    </row>
    <row r="45" spans="1:7" ht="12.75">
      <c r="A45" s="142" t="str">
        <f t="shared" si="2"/>
        <v>4/6</v>
      </c>
      <c r="B45" s="143">
        <f t="shared" si="3"/>
        <v>42</v>
      </c>
      <c r="C45" s="144">
        <f t="shared" si="4"/>
        <v>0</v>
      </c>
      <c r="D45" s="144">
        <f t="shared" si="0"/>
        <v>0</v>
      </c>
      <c r="E45" s="144">
        <f t="shared" si="1"/>
        <v>0</v>
      </c>
      <c r="F45" s="144">
        <f t="shared" si="5"/>
        <v>0</v>
      </c>
      <c r="G45" s="144">
        <f t="shared" si="7"/>
        <v>0</v>
      </c>
    </row>
    <row r="46" spans="1:7" ht="12.75">
      <c r="A46" s="142" t="str">
        <f t="shared" si="2"/>
        <v>4/7</v>
      </c>
      <c r="B46" s="143">
        <f t="shared" si="3"/>
        <v>43</v>
      </c>
      <c r="C46" s="144">
        <f t="shared" si="4"/>
        <v>0</v>
      </c>
      <c r="D46" s="144">
        <f t="shared" si="0"/>
        <v>0</v>
      </c>
      <c r="E46" s="144">
        <f t="shared" si="1"/>
        <v>0</v>
      </c>
      <c r="F46" s="144">
        <f t="shared" si="5"/>
        <v>0</v>
      </c>
      <c r="G46" s="144">
        <f t="shared" si="7"/>
        <v>0</v>
      </c>
    </row>
    <row r="47" spans="1:7" ht="12.75">
      <c r="A47" s="142" t="str">
        <f t="shared" si="2"/>
        <v>4/8</v>
      </c>
      <c r="B47" s="143">
        <f t="shared" si="3"/>
        <v>44</v>
      </c>
      <c r="C47" s="144">
        <f t="shared" si="4"/>
        <v>0</v>
      </c>
      <c r="D47" s="144">
        <f t="shared" si="0"/>
        <v>0</v>
      </c>
      <c r="E47" s="144">
        <f t="shared" si="1"/>
        <v>0</v>
      </c>
      <c r="F47" s="144">
        <f t="shared" si="5"/>
        <v>0</v>
      </c>
      <c r="G47" s="144">
        <f t="shared" si="7"/>
        <v>0</v>
      </c>
    </row>
    <row r="48" spans="1:7" ht="12.75">
      <c r="A48" s="142" t="str">
        <f t="shared" si="2"/>
        <v>4/9</v>
      </c>
      <c r="B48" s="143">
        <f t="shared" si="3"/>
        <v>45</v>
      </c>
      <c r="C48" s="144">
        <f t="shared" si="4"/>
        <v>0</v>
      </c>
      <c r="D48" s="144">
        <f t="shared" si="0"/>
        <v>0</v>
      </c>
      <c r="E48" s="144">
        <f t="shared" si="1"/>
        <v>0</v>
      </c>
      <c r="F48" s="144">
        <f t="shared" si="5"/>
        <v>0</v>
      </c>
      <c r="G48" s="144">
        <f t="shared" si="7"/>
        <v>0</v>
      </c>
    </row>
    <row r="49" spans="1:7" ht="12.75">
      <c r="A49" s="142" t="str">
        <f t="shared" si="2"/>
        <v>4/10</v>
      </c>
      <c r="B49" s="143">
        <f t="shared" si="3"/>
        <v>46</v>
      </c>
      <c r="C49" s="144">
        <f t="shared" si="4"/>
        <v>0</v>
      </c>
      <c r="D49" s="144">
        <f t="shared" si="0"/>
        <v>0</v>
      </c>
      <c r="E49" s="144">
        <f t="shared" si="1"/>
        <v>0</v>
      </c>
      <c r="F49" s="144">
        <f t="shared" si="5"/>
        <v>0</v>
      </c>
      <c r="G49" s="144">
        <f t="shared" si="7"/>
        <v>0</v>
      </c>
    </row>
    <row r="50" spans="1:7" ht="12.75">
      <c r="A50" s="142" t="str">
        <f t="shared" si="2"/>
        <v>4/11</v>
      </c>
      <c r="B50" s="143">
        <f t="shared" si="3"/>
        <v>47</v>
      </c>
      <c r="C50" s="144">
        <f t="shared" si="4"/>
        <v>0</v>
      </c>
      <c r="D50" s="144">
        <f t="shared" si="0"/>
        <v>0</v>
      </c>
      <c r="E50" s="144">
        <f t="shared" si="1"/>
        <v>0</v>
      </c>
      <c r="F50" s="144">
        <f t="shared" si="5"/>
        <v>0</v>
      </c>
      <c r="G50" s="144">
        <f t="shared" si="7"/>
        <v>0</v>
      </c>
    </row>
    <row r="51" spans="1:7" ht="12.75">
      <c r="A51" s="142" t="str">
        <f t="shared" si="2"/>
        <v>4/12</v>
      </c>
      <c r="B51" s="143">
        <f t="shared" si="3"/>
        <v>48</v>
      </c>
      <c r="C51" s="144">
        <f t="shared" si="4"/>
        <v>0</v>
      </c>
      <c r="D51" s="144">
        <f t="shared" si="0"/>
        <v>0</v>
      </c>
      <c r="E51" s="144">
        <f t="shared" si="1"/>
        <v>0</v>
      </c>
      <c r="F51" s="144">
        <f t="shared" si="5"/>
        <v>0</v>
      </c>
      <c r="G51" s="144">
        <f t="shared" si="7"/>
        <v>0</v>
      </c>
    </row>
    <row r="52" spans="1:7" ht="12.75">
      <c r="A52" s="142" t="str">
        <f t="shared" si="2"/>
        <v>5/1</v>
      </c>
      <c r="B52" s="143">
        <f t="shared" si="3"/>
        <v>49</v>
      </c>
      <c r="C52" s="144">
        <f t="shared" si="4"/>
        <v>0</v>
      </c>
      <c r="D52" s="144">
        <f t="shared" si="0"/>
        <v>0</v>
      </c>
      <c r="E52" s="144">
        <f t="shared" si="1"/>
        <v>0</v>
      </c>
      <c r="F52" s="144">
        <f t="shared" si="5"/>
        <v>0</v>
      </c>
      <c r="G52" s="144">
        <f t="shared" si="7"/>
        <v>0</v>
      </c>
    </row>
    <row r="53" spans="1:7" ht="12.75">
      <c r="A53" s="142" t="str">
        <f t="shared" si="2"/>
        <v>5/2</v>
      </c>
      <c r="B53" s="143">
        <f t="shared" si="3"/>
        <v>50</v>
      </c>
      <c r="C53" s="144">
        <f t="shared" si="4"/>
        <v>0</v>
      </c>
      <c r="D53" s="144">
        <f t="shared" si="0"/>
        <v>0</v>
      </c>
      <c r="E53" s="144">
        <f t="shared" si="1"/>
        <v>0</v>
      </c>
      <c r="F53" s="144">
        <f t="shared" si="5"/>
        <v>0</v>
      </c>
      <c r="G53" s="144">
        <f t="shared" si="7"/>
        <v>0</v>
      </c>
    </row>
    <row r="54" spans="1:7" ht="12.75">
      <c r="A54" s="142" t="str">
        <f t="shared" si="2"/>
        <v>5/3</v>
      </c>
      <c r="B54" s="143">
        <f t="shared" si="3"/>
        <v>51</v>
      </c>
      <c r="C54" s="144">
        <f t="shared" si="4"/>
        <v>0</v>
      </c>
      <c r="D54" s="144">
        <f t="shared" si="0"/>
        <v>0</v>
      </c>
      <c r="E54" s="144">
        <f t="shared" si="1"/>
        <v>0</v>
      </c>
      <c r="F54" s="144">
        <f t="shared" si="5"/>
        <v>0</v>
      </c>
      <c r="G54" s="144">
        <f t="shared" si="7"/>
        <v>0</v>
      </c>
    </row>
    <row r="55" spans="1:7" ht="12.75">
      <c r="A55" s="142" t="str">
        <f t="shared" si="2"/>
        <v>5/4</v>
      </c>
      <c r="B55" s="143">
        <f t="shared" si="3"/>
        <v>52</v>
      </c>
      <c r="C55" s="144">
        <f t="shared" si="4"/>
        <v>0</v>
      </c>
      <c r="D55" s="144">
        <f t="shared" si="0"/>
        <v>0</v>
      </c>
      <c r="E55" s="144">
        <f t="shared" si="1"/>
        <v>0</v>
      </c>
      <c r="F55" s="144">
        <f t="shared" si="5"/>
        <v>0</v>
      </c>
      <c r="G55" s="144">
        <f t="shared" si="7"/>
        <v>0</v>
      </c>
    </row>
    <row r="56" spans="1:7" ht="12.75">
      <c r="A56" s="142" t="str">
        <f t="shared" si="2"/>
        <v>5/5</v>
      </c>
      <c r="B56" s="143">
        <f t="shared" si="3"/>
        <v>53</v>
      </c>
      <c r="C56" s="144">
        <f t="shared" si="4"/>
        <v>0</v>
      </c>
      <c r="D56" s="144">
        <f t="shared" si="0"/>
        <v>0</v>
      </c>
      <c r="E56" s="144">
        <f t="shared" si="1"/>
        <v>0</v>
      </c>
      <c r="F56" s="144">
        <f t="shared" si="5"/>
        <v>0</v>
      </c>
      <c r="G56" s="144">
        <f t="shared" si="7"/>
        <v>0</v>
      </c>
    </row>
    <row r="57" spans="1:7" ht="12.75">
      <c r="A57" s="142" t="str">
        <f t="shared" si="2"/>
        <v>5/6</v>
      </c>
      <c r="B57" s="143">
        <f t="shared" si="3"/>
        <v>54</v>
      </c>
      <c r="C57" s="144">
        <f t="shared" si="4"/>
        <v>0</v>
      </c>
      <c r="D57" s="144">
        <f t="shared" si="0"/>
        <v>0</v>
      </c>
      <c r="E57" s="144">
        <f t="shared" si="1"/>
        <v>0</v>
      </c>
      <c r="F57" s="144">
        <f t="shared" si="5"/>
        <v>0</v>
      </c>
      <c r="G57" s="144">
        <f t="shared" si="7"/>
        <v>0</v>
      </c>
    </row>
    <row r="58" spans="1:7" ht="12.75">
      <c r="A58" s="142" t="str">
        <f t="shared" si="2"/>
        <v>5/7</v>
      </c>
      <c r="B58" s="143">
        <f t="shared" si="3"/>
        <v>55</v>
      </c>
      <c r="C58" s="144">
        <f t="shared" si="4"/>
        <v>0</v>
      </c>
      <c r="D58" s="144">
        <f t="shared" si="0"/>
        <v>0</v>
      </c>
      <c r="E58" s="144">
        <f t="shared" si="1"/>
        <v>0</v>
      </c>
      <c r="F58" s="144">
        <f t="shared" si="5"/>
        <v>0</v>
      </c>
      <c r="G58" s="144">
        <f t="shared" si="7"/>
        <v>0</v>
      </c>
    </row>
    <row r="59" spans="1:7" ht="12.75">
      <c r="A59" s="142" t="str">
        <f t="shared" si="2"/>
        <v>5/8</v>
      </c>
      <c r="B59" s="143">
        <f t="shared" si="3"/>
        <v>56</v>
      </c>
      <c r="C59" s="144">
        <f t="shared" si="4"/>
        <v>0</v>
      </c>
      <c r="D59" s="144">
        <f t="shared" si="0"/>
        <v>0</v>
      </c>
      <c r="E59" s="144">
        <f t="shared" si="1"/>
        <v>0</v>
      </c>
      <c r="F59" s="144">
        <f t="shared" si="5"/>
        <v>0</v>
      </c>
      <c r="G59" s="144">
        <f t="shared" si="7"/>
        <v>0</v>
      </c>
    </row>
    <row r="60" spans="1:7" ht="12.75">
      <c r="A60" s="142" t="str">
        <f t="shared" si="2"/>
        <v>5/9</v>
      </c>
      <c r="B60" s="143">
        <f t="shared" si="3"/>
        <v>57</v>
      </c>
      <c r="C60" s="144">
        <f t="shared" si="4"/>
        <v>0</v>
      </c>
      <c r="D60" s="144">
        <f t="shared" si="0"/>
        <v>0</v>
      </c>
      <c r="E60" s="144">
        <f t="shared" si="1"/>
        <v>0</v>
      </c>
      <c r="F60" s="144">
        <f t="shared" si="5"/>
        <v>0</v>
      </c>
      <c r="G60" s="144">
        <f t="shared" si="7"/>
        <v>0</v>
      </c>
    </row>
    <row r="61" spans="1:7" ht="12.75">
      <c r="A61" s="142" t="str">
        <f t="shared" si="2"/>
        <v>5/10</v>
      </c>
      <c r="B61" s="143">
        <f t="shared" si="3"/>
        <v>58</v>
      </c>
      <c r="C61" s="144">
        <f t="shared" si="4"/>
        <v>0</v>
      </c>
      <c r="D61" s="144">
        <f t="shared" si="0"/>
        <v>0</v>
      </c>
      <c r="E61" s="144">
        <f t="shared" si="1"/>
        <v>0</v>
      </c>
      <c r="F61" s="144">
        <f t="shared" si="5"/>
        <v>0</v>
      </c>
      <c r="G61" s="144">
        <f t="shared" si="7"/>
        <v>0</v>
      </c>
    </row>
    <row r="62" spans="1:7" ht="12.75">
      <c r="A62" s="142" t="str">
        <f t="shared" si="2"/>
        <v>5/11</v>
      </c>
      <c r="B62" s="143">
        <f t="shared" si="3"/>
        <v>59</v>
      </c>
      <c r="C62" s="144">
        <f t="shared" si="4"/>
        <v>0</v>
      </c>
      <c r="D62" s="144">
        <f t="shared" si="0"/>
        <v>0</v>
      </c>
      <c r="E62" s="144">
        <f t="shared" si="1"/>
        <v>0</v>
      </c>
      <c r="F62" s="144">
        <f t="shared" si="5"/>
        <v>0</v>
      </c>
      <c r="G62" s="144">
        <f t="shared" si="7"/>
        <v>0</v>
      </c>
    </row>
    <row r="63" spans="1:7" ht="12.75">
      <c r="A63" s="142" t="str">
        <f t="shared" si="2"/>
        <v>5/12</v>
      </c>
      <c r="B63" s="143">
        <f t="shared" si="3"/>
        <v>60</v>
      </c>
      <c r="C63" s="144">
        <f t="shared" si="4"/>
        <v>0</v>
      </c>
      <c r="D63" s="144">
        <f t="shared" si="0"/>
        <v>0</v>
      </c>
      <c r="E63" s="144">
        <f t="shared" si="1"/>
        <v>0</v>
      </c>
      <c r="F63" s="144">
        <f t="shared" si="5"/>
        <v>0</v>
      </c>
      <c r="G63" s="144">
        <f t="shared" si="7"/>
        <v>0</v>
      </c>
    </row>
    <row r="64" spans="1:7" ht="12.75">
      <c r="A64" s="142" t="str">
        <f t="shared" si="2"/>
        <v>6/1</v>
      </c>
      <c r="B64" s="143">
        <f t="shared" si="3"/>
        <v>61</v>
      </c>
      <c r="C64" s="144">
        <f t="shared" si="4"/>
        <v>0</v>
      </c>
      <c r="D64" s="144">
        <f t="shared" si="0"/>
        <v>0</v>
      </c>
      <c r="E64" s="144">
        <f t="shared" si="1"/>
        <v>0</v>
      </c>
      <c r="F64" s="144">
        <f t="shared" si="5"/>
        <v>0</v>
      </c>
      <c r="G64" s="144">
        <f t="shared" si="7"/>
        <v>0</v>
      </c>
    </row>
    <row r="65" spans="1:7" ht="12.75">
      <c r="A65" s="142" t="str">
        <f t="shared" si="2"/>
        <v>6/2</v>
      </c>
      <c r="B65" s="143">
        <f t="shared" si="3"/>
        <v>62</v>
      </c>
      <c r="C65" s="144">
        <f t="shared" si="4"/>
        <v>0</v>
      </c>
      <c r="D65" s="144">
        <f t="shared" si="0"/>
        <v>0</v>
      </c>
      <c r="E65" s="144">
        <f t="shared" si="1"/>
        <v>0</v>
      </c>
      <c r="F65" s="144">
        <f t="shared" si="5"/>
        <v>0</v>
      </c>
      <c r="G65" s="144">
        <f t="shared" si="7"/>
        <v>0</v>
      </c>
    </row>
    <row r="66" spans="1:7" ht="12.75">
      <c r="A66" s="142" t="str">
        <f t="shared" si="2"/>
        <v>6/3</v>
      </c>
      <c r="B66" s="143">
        <f t="shared" si="3"/>
        <v>63</v>
      </c>
      <c r="C66" s="144">
        <f t="shared" si="4"/>
        <v>0</v>
      </c>
      <c r="D66" s="144">
        <f t="shared" si="0"/>
        <v>0</v>
      </c>
      <c r="E66" s="144">
        <f t="shared" si="1"/>
        <v>0</v>
      </c>
      <c r="F66" s="144">
        <f t="shared" si="5"/>
        <v>0</v>
      </c>
      <c r="G66" s="144">
        <f t="shared" si="7"/>
        <v>0</v>
      </c>
    </row>
    <row r="67" spans="1:7" ht="12.75">
      <c r="A67" s="142" t="str">
        <f t="shared" si="2"/>
        <v>6/4</v>
      </c>
      <c r="B67" s="143">
        <f t="shared" si="3"/>
        <v>64</v>
      </c>
      <c r="C67" s="144">
        <f t="shared" si="4"/>
        <v>0</v>
      </c>
      <c r="D67" s="144">
        <f t="shared" si="0"/>
        <v>0</v>
      </c>
      <c r="E67" s="144">
        <f t="shared" si="1"/>
        <v>0</v>
      </c>
      <c r="F67" s="144">
        <f t="shared" si="5"/>
        <v>0</v>
      </c>
      <c r="G67" s="144">
        <f t="shared" si="7"/>
        <v>0</v>
      </c>
    </row>
    <row r="68" spans="1:7" ht="12.75">
      <c r="A68" s="142" t="str">
        <f t="shared" si="2"/>
        <v>6/5</v>
      </c>
      <c r="B68" s="143">
        <f t="shared" si="3"/>
        <v>65</v>
      </c>
      <c r="C68" s="144">
        <f t="shared" si="4"/>
        <v>0</v>
      </c>
      <c r="D68" s="144">
        <f aca="true" t="shared" si="8" ref="D68:D123">C68-E68</f>
        <v>0</v>
      </c>
      <c r="E68" s="144">
        <f aca="true" t="shared" si="9" ref="E68:E99">(F67*$E$2)/12</f>
        <v>0</v>
      </c>
      <c r="F68" s="144">
        <f t="shared" si="5"/>
        <v>0</v>
      </c>
      <c r="G68" s="144">
        <f t="shared" si="7"/>
        <v>0</v>
      </c>
    </row>
    <row r="69" spans="1:7" ht="12.75">
      <c r="A69" s="142" t="str">
        <f aca="true" t="shared" si="10" ref="A69:A123">CONCATENATE(INT((B69-1)/12)+1,"/",MOD((B69-1),12)+1)</f>
        <v>6/6</v>
      </c>
      <c r="B69" s="143">
        <f aca="true" t="shared" si="11" ref="B69:B123">B68+1</f>
        <v>66</v>
      </c>
      <c r="C69" s="144">
        <f aca="true" t="shared" si="12" ref="C69:C100">$C$4</f>
        <v>0</v>
      </c>
      <c r="D69" s="144">
        <f t="shared" si="8"/>
        <v>0</v>
      </c>
      <c r="E69" s="144">
        <f t="shared" si="9"/>
        <v>0</v>
      </c>
      <c r="F69" s="144">
        <f aca="true" t="shared" si="13" ref="F69:F123">F68-D69</f>
        <v>0</v>
      </c>
      <c r="G69" s="144">
        <f aca="true" t="shared" si="14" ref="G69:G100">G68+E69</f>
        <v>0</v>
      </c>
    </row>
    <row r="70" spans="1:7" ht="12.75">
      <c r="A70" s="142" t="str">
        <f t="shared" si="10"/>
        <v>6/7</v>
      </c>
      <c r="B70" s="143">
        <f t="shared" si="11"/>
        <v>67</v>
      </c>
      <c r="C70" s="144">
        <f t="shared" si="12"/>
        <v>0</v>
      </c>
      <c r="D70" s="144">
        <f t="shared" si="8"/>
        <v>0</v>
      </c>
      <c r="E70" s="144">
        <f t="shared" si="9"/>
        <v>0</v>
      </c>
      <c r="F70" s="144">
        <f t="shared" si="13"/>
        <v>0</v>
      </c>
      <c r="G70" s="144">
        <f t="shared" si="14"/>
        <v>0</v>
      </c>
    </row>
    <row r="71" spans="1:7" ht="12.75">
      <c r="A71" s="142" t="str">
        <f t="shared" si="10"/>
        <v>6/8</v>
      </c>
      <c r="B71" s="143">
        <f t="shared" si="11"/>
        <v>68</v>
      </c>
      <c r="C71" s="144">
        <f t="shared" si="12"/>
        <v>0</v>
      </c>
      <c r="D71" s="144">
        <f t="shared" si="8"/>
        <v>0</v>
      </c>
      <c r="E71" s="144">
        <f t="shared" si="9"/>
        <v>0</v>
      </c>
      <c r="F71" s="144">
        <f t="shared" si="13"/>
        <v>0</v>
      </c>
      <c r="G71" s="144">
        <f t="shared" si="14"/>
        <v>0</v>
      </c>
    </row>
    <row r="72" spans="1:7" ht="12.75">
      <c r="A72" s="142" t="str">
        <f t="shared" si="10"/>
        <v>6/9</v>
      </c>
      <c r="B72" s="143">
        <f t="shared" si="11"/>
        <v>69</v>
      </c>
      <c r="C72" s="144">
        <f t="shared" si="12"/>
        <v>0</v>
      </c>
      <c r="D72" s="144">
        <f t="shared" si="8"/>
        <v>0</v>
      </c>
      <c r="E72" s="144">
        <f t="shared" si="9"/>
        <v>0</v>
      </c>
      <c r="F72" s="144">
        <f t="shared" si="13"/>
        <v>0</v>
      </c>
      <c r="G72" s="144">
        <f t="shared" si="14"/>
        <v>0</v>
      </c>
    </row>
    <row r="73" spans="1:7" ht="12.75">
      <c r="A73" s="142" t="str">
        <f t="shared" si="10"/>
        <v>6/10</v>
      </c>
      <c r="B73" s="143">
        <f t="shared" si="11"/>
        <v>70</v>
      </c>
      <c r="C73" s="144">
        <f t="shared" si="12"/>
        <v>0</v>
      </c>
      <c r="D73" s="144">
        <f t="shared" si="8"/>
        <v>0</v>
      </c>
      <c r="E73" s="144">
        <f t="shared" si="9"/>
        <v>0</v>
      </c>
      <c r="F73" s="144">
        <f t="shared" si="13"/>
        <v>0</v>
      </c>
      <c r="G73" s="144">
        <f t="shared" si="14"/>
        <v>0</v>
      </c>
    </row>
    <row r="74" spans="1:7" ht="12.75">
      <c r="A74" s="142" t="str">
        <f t="shared" si="10"/>
        <v>6/11</v>
      </c>
      <c r="B74" s="143">
        <f t="shared" si="11"/>
        <v>71</v>
      </c>
      <c r="C74" s="144">
        <f t="shared" si="12"/>
        <v>0</v>
      </c>
      <c r="D74" s="144">
        <f t="shared" si="8"/>
        <v>0</v>
      </c>
      <c r="E74" s="144">
        <f t="shared" si="9"/>
        <v>0</v>
      </c>
      <c r="F74" s="144">
        <f t="shared" si="13"/>
        <v>0</v>
      </c>
      <c r="G74" s="144">
        <f t="shared" si="14"/>
        <v>0</v>
      </c>
    </row>
    <row r="75" spans="1:7" ht="12.75">
      <c r="A75" s="142" t="str">
        <f t="shared" si="10"/>
        <v>6/12</v>
      </c>
      <c r="B75" s="143">
        <f t="shared" si="11"/>
        <v>72</v>
      </c>
      <c r="C75" s="144">
        <f t="shared" si="12"/>
        <v>0</v>
      </c>
      <c r="D75" s="144">
        <f t="shared" si="8"/>
        <v>0</v>
      </c>
      <c r="E75" s="144">
        <f t="shared" si="9"/>
        <v>0</v>
      </c>
      <c r="F75" s="144">
        <f t="shared" si="13"/>
        <v>0</v>
      </c>
      <c r="G75" s="144">
        <f t="shared" si="14"/>
        <v>0</v>
      </c>
    </row>
    <row r="76" spans="1:7" ht="12.75">
      <c r="A76" s="142" t="str">
        <f t="shared" si="10"/>
        <v>7/1</v>
      </c>
      <c r="B76" s="143">
        <f t="shared" si="11"/>
        <v>73</v>
      </c>
      <c r="C76" s="144">
        <f t="shared" si="12"/>
        <v>0</v>
      </c>
      <c r="D76" s="144">
        <f t="shared" si="8"/>
        <v>0</v>
      </c>
      <c r="E76" s="144">
        <f t="shared" si="9"/>
        <v>0</v>
      </c>
      <c r="F76" s="144">
        <f t="shared" si="13"/>
        <v>0</v>
      </c>
      <c r="G76" s="144">
        <f t="shared" si="14"/>
        <v>0</v>
      </c>
    </row>
    <row r="77" spans="1:7" ht="12.75">
      <c r="A77" s="142" t="str">
        <f t="shared" si="10"/>
        <v>7/2</v>
      </c>
      <c r="B77" s="143">
        <f t="shared" si="11"/>
        <v>74</v>
      </c>
      <c r="C77" s="144">
        <f t="shared" si="12"/>
        <v>0</v>
      </c>
      <c r="D77" s="144">
        <f t="shared" si="8"/>
        <v>0</v>
      </c>
      <c r="E77" s="144">
        <f t="shared" si="9"/>
        <v>0</v>
      </c>
      <c r="F77" s="144">
        <f t="shared" si="13"/>
        <v>0</v>
      </c>
      <c r="G77" s="144">
        <f t="shared" si="14"/>
        <v>0</v>
      </c>
    </row>
    <row r="78" spans="1:7" ht="12.75">
      <c r="A78" s="142" t="str">
        <f t="shared" si="10"/>
        <v>7/3</v>
      </c>
      <c r="B78" s="143">
        <f t="shared" si="11"/>
        <v>75</v>
      </c>
      <c r="C78" s="144">
        <f t="shared" si="12"/>
        <v>0</v>
      </c>
      <c r="D78" s="144">
        <f t="shared" si="8"/>
        <v>0</v>
      </c>
      <c r="E78" s="144">
        <f t="shared" si="9"/>
        <v>0</v>
      </c>
      <c r="F78" s="144">
        <f t="shared" si="13"/>
        <v>0</v>
      </c>
      <c r="G78" s="144">
        <f t="shared" si="14"/>
        <v>0</v>
      </c>
    </row>
    <row r="79" spans="1:7" ht="12.75">
      <c r="A79" s="142" t="str">
        <f t="shared" si="10"/>
        <v>7/4</v>
      </c>
      <c r="B79" s="143">
        <f t="shared" si="11"/>
        <v>76</v>
      </c>
      <c r="C79" s="144">
        <f t="shared" si="12"/>
        <v>0</v>
      </c>
      <c r="D79" s="144">
        <f t="shared" si="8"/>
        <v>0</v>
      </c>
      <c r="E79" s="144">
        <f t="shared" si="9"/>
        <v>0</v>
      </c>
      <c r="F79" s="144">
        <f t="shared" si="13"/>
        <v>0</v>
      </c>
      <c r="G79" s="144">
        <f t="shared" si="14"/>
        <v>0</v>
      </c>
    </row>
    <row r="80" spans="1:7" ht="12.75">
      <c r="A80" s="142" t="str">
        <f t="shared" si="10"/>
        <v>7/5</v>
      </c>
      <c r="B80" s="143">
        <f t="shared" si="11"/>
        <v>77</v>
      </c>
      <c r="C80" s="144">
        <f t="shared" si="12"/>
        <v>0</v>
      </c>
      <c r="D80" s="144">
        <f t="shared" si="8"/>
        <v>0</v>
      </c>
      <c r="E80" s="144">
        <f t="shared" si="9"/>
        <v>0</v>
      </c>
      <c r="F80" s="144">
        <f t="shared" si="13"/>
        <v>0</v>
      </c>
      <c r="G80" s="144">
        <f t="shared" si="14"/>
        <v>0</v>
      </c>
    </row>
    <row r="81" spans="1:7" ht="12.75">
      <c r="A81" s="142" t="str">
        <f t="shared" si="10"/>
        <v>7/6</v>
      </c>
      <c r="B81" s="143">
        <f t="shared" si="11"/>
        <v>78</v>
      </c>
      <c r="C81" s="144">
        <f t="shared" si="12"/>
        <v>0</v>
      </c>
      <c r="D81" s="144">
        <f t="shared" si="8"/>
        <v>0</v>
      </c>
      <c r="E81" s="144">
        <f t="shared" si="9"/>
        <v>0</v>
      </c>
      <c r="F81" s="144">
        <f t="shared" si="13"/>
        <v>0</v>
      </c>
      <c r="G81" s="144">
        <f t="shared" si="14"/>
        <v>0</v>
      </c>
    </row>
    <row r="82" spans="1:7" ht="12.75">
      <c r="A82" s="142" t="str">
        <f t="shared" si="10"/>
        <v>7/7</v>
      </c>
      <c r="B82" s="143">
        <f t="shared" si="11"/>
        <v>79</v>
      </c>
      <c r="C82" s="144">
        <f t="shared" si="12"/>
        <v>0</v>
      </c>
      <c r="D82" s="144">
        <f t="shared" si="8"/>
        <v>0</v>
      </c>
      <c r="E82" s="144">
        <f t="shared" si="9"/>
        <v>0</v>
      </c>
      <c r="F82" s="144">
        <f t="shared" si="13"/>
        <v>0</v>
      </c>
      <c r="G82" s="144">
        <f t="shared" si="14"/>
        <v>0</v>
      </c>
    </row>
    <row r="83" spans="1:7" ht="12.75">
      <c r="A83" s="142" t="str">
        <f t="shared" si="10"/>
        <v>7/8</v>
      </c>
      <c r="B83" s="143">
        <f t="shared" si="11"/>
        <v>80</v>
      </c>
      <c r="C83" s="144">
        <f t="shared" si="12"/>
        <v>0</v>
      </c>
      <c r="D83" s="144">
        <f t="shared" si="8"/>
        <v>0</v>
      </c>
      <c r="E83" s="144">
        <f t="shared" si="9"/>
        <v>0</v>
      </c>
      <c r="F83" s="144">
        <f t="shared" si="13"/>
        <v>0</v>
      </c>
      <c r="G83" s="144">
        <f t="shared" si="14"/>
        <v>0</v>
      </c>
    </row>
    <row r="84" spans="1:7" ht="12.75">
      <c r="A84" s="142" t="str">
        <f t="shared" si="10"/>
        <v>7/9</v>
      </c>
      <c r="B84" s="143">
        <f t="shared" si="11"/>
        <v>81</v>
      </c>
      <c r="C84" s="144">
        <f t="shared" si="12"/>
        <v>0</v>
      </c>
      <c r="D84" s="144">
        <f t="shared" si="8"/>
        <v>0</v>
      </c>
      <c r="E84" s="144">
        <f t="shared" si="9"/>
        <v>0</v>
      </c>
      <c r="F84" s="144">
        <f t="shared" si="13"/>
        <v>0</v>
      </c>
      <c r="G84" s="144">
        <f t="shared" si="14"/>
        <v>0</v>
      </c>
    </row>
    <row r="85" spans="1:7" ht="12.75">
      <c r="A85" s="142" t="str">
        <f t="shared" si="10"/>
        <v>7/10</v>
      </c>
      <c r="B85" s="143">
        <f t="shared" si="11"/>
        <v>82</v>
      </c>
      <c r="C85" s="144">
        <f t="shared" si="12"/>
        <v>0</v>
      </c>
      <c r="D85" s="144">
        <f t="shared" si="8"/>
        <v>0</v>
      </c>
      <c r="E85" s="144">
        <f t="shared" si="9"/>
        <v>0</v>
      </c>
      <c r="F85" s="144">
        <f t="shared" si="13"/>
        <v>0</v>
      </c>
      <c r="G85" s="144">
        <f t="shared" si="14"/>
        <v>0</v>
      </c>
    </row>
    <row r="86" spans="1:7" ht="12.75">
      <c r="A86" s="142" t="str">
        <f t="shared" si="10"/>
        <v>7/11</v>
      </c>
      <c r="B86" s="143">
        <f t="shared" si="11"/>
        <v>83</v>
      </c>
      <c r="C86" s="144">
        <f t="shared" si="12"/>
        <v>0</v>
      </c>
      <c r="D86" s="144">
        <f t="shared" si="8"/>
        <v>0</v>
      </c>
      <c r="E86" s="144">
        <f t="shared" si="9"/>
        <v>0</v>
      </c>
      <c r="F86" s="144">
        <f t="shared" si="13"/>
        <v>0</v>
      </c>
      <c r="G86" s="144">
        <f t="shared" si="14"/>
        <v>0</v>
      </c>
    </row>
    <row r="87" spans="1:7" ht="12.75">
      <c r="A87" s="142" t="str">
        <f t="shared" si="10"/>
        <v>7/12</v>
      </c>
      <c r="B87" s="143">
        <f t="shared" si="11"/>
        <v>84</v>
      </c>
      <c r="C87" s="144">
        <f t="shared" si="12"/>
        <v>0</v>
      </c>
      <c r="D87" s="144">
        <f t="shared" si="8"/>
        <v>0</v>
      </c>
      <c r="E87" s="144">
        <f t="shared" si="9"/>
        <v>0</v>
      </c>
      <c r="F87" s="144">
        <f t="shared" si="13"/>
        <v>0</v>
      </c>
      <c r="G87" s="144">
        <f t="shared" si="14"/>
        <v>0</v>
      </c>
    </row>
    <row r="88" spans="1:7" ht="12.75">
      <c r="A88" s="142" t="str">
        <f t="shared" si="10"/>
        <v>8/1</v>
      </c>
      <c r="B88" s="143">
        <f t="shared" si="11"/>
        <v>85</v>
      </c>
      <c r="C88" s="144">
        <f t="shared" si="12"/>
        <v>0</v>
      </c>
      <c r="D88" s="144">
        <f t="shared" si="8"/>
        <v>0</v>
      </c>
      <c r="E88" s="144">
        <f t="shared" si="9"/>
        <v>0</v>
      </c>
      <c r="F88" s="144">
        <f t="shared" si="13"/>
        <v>0</v>
      </c>
      <c r="G88" s="144">
        <f t="shared" si="14"/>
        <v>0</v>
      </c>
    </row>
    <row r="89" spans="1:7" ht="12.75">
      <c r="A89" s="142" t="str">
        <f t="shared" si="10"/>
        <v>8/2</v>
      </c>
      <c r="B89" s="143">
        <f t="shared" si="11"/>
        <v>86</v>
      </c>
      <c r="C89" s="144">
        <f t="shared" si="12"/>
        <v>0</v>
      </c>
      <c r="D89" s="144">
        <f t="shared" si="8"/>
        <v>0</v>
      </c>
      <c r="E89" s="144">
        <f t="shared" si="9"/>
        <v>0</v>
      </c>
      <c r="F89" s="144">
        <f t="shared" si="13"/>
        <v>0</v>
      </c>
      <c r="G89" s="144">
        <f t="shared" si="14"/>
        <v>0</v>
      </c>
    </row>
    <row r="90" spans="1:7" ht="12.75">
      <c r="A90" s="142" t="str">
        <f t="shared" si="10"/>
        <v>8/3</v>
      </c>
      <c r="B90" s="143">
        <f t="shared" si="11"/>
        <v>87</v>
      </c>
      <c r="C90" s="144">
        <f t="shared" si="12"/>
        <v>0</v>
      </c>
      <c r="D90" s="144">
        <f t="shared" si="8"/>
        <v>0</v>
      </c>
      <c r="E90" s="144">
        <f t="shared" si="9"/>
        <v>0</v>
      </c>
      <c r="F90" s="144">
        <f t="shared" si="13"/>
        <v>0</v>
      </c>
      <c r="G90" s="144">
        <f t="shared" si="14"/>
        <v>0</v>
      </c>
    </row>
    <row r="91" spans="1:7" ht="12.75">
      <c r="A91" s="142" t="str">
        <f t="shared" si="10"/>
        <v>8/4</v>
      </c>
      <c r="B91" s="143">
        <f t="shared" si="11"/>
        <v>88</v>
      </c>
      <c r="C91" s="144">
        <f t="shared" si="12"/>
        <v>0</v>
      </c>
      <c r="D91" s="144">
        <f t="shared" si="8"/>
        <v>0</v>
      </c>
      <c r="E91" s="144">
        <f t="shared" si="9"/>
        <v>0</v>
      </c>
      <c r="F91" s="144">
        <f t="shared" si="13"/>
        <v>0</v>
      </c>
      <c r="G91" s="144">
        <f t="shared" si="14"/>
        <v>0</v>
      </c>
    </row>
    <row r="92" spans="1:7" ht="12.75">
      <c r="A92" s="142" t="str">
        <f t="shared" si="10"/>
        <v>8/5</v>
      </c>
      <c r="B92" s="143">
        <f t="shared" si="11"/>
        <v>89</v>
      </c>
      <c r="C92" s="144">
        <f t="shared" si="12"/>
        <v>0</v>
      </c>
      <c r="D92" s="144">
        <f t="shared" si="8"/>
        <v>0</v>
      </c>
      <c r="E92" s="144">
        <f t="shared" si="9"/>
        <v>0</v>
      </c>
      <c r="F92" s="144">
        <f t="shared" si="13"/>
        <v>0</v>
      </c>
      <c r="G92" s="144">
        <f t="shared" si="14"/>
        <v>0</v>
      </c>
    </row>
    <row r="93" spans="1:7" ht="12.75">
      <c r="A93" s="142" t="str">
        <f t="shared" si="10"/>
        <v>8/6</v>
      </c>
      <c r="B93" s="143">
        <f t="shared" si="11"/>
        <v>90</v>
      </c>
      <c r="C93" s="144">
        <f t="shared" si="12"/>
        <v>0</v>
      </c>
      <c r="D93" s="144">
        <f t="shared" si="8"/>
        <v>0</v>
      </c>
      <c r="E93" s="144">
        <f t="shared" si="9"/>
        <v>0</v>
      </c>
      <c r="F93" s="144">
        <f t="shared" si="13"/>
        <v>0</v>
      </c>
      <c r="G93" s="144">
        <f t="shared" si="14"/>
        <v>0</v>
      </c>
    </row>
    <row r="94" spans="1:7" ht="12.75">
      <c r="A94" s="142" t="str">
        <f t="shared" si="10"/>
        <v>8/7</v>
      </c>
      <c r="B94" s="143">
        <f t="shared" si="11"/>
        <v>91</v>
      </c>
      <c r="C94" s="144">
        <f t="shared" si="12"/>
        <v>0</v>
      </c>
      <c r="D94" s="144">
        <f t="shared" si="8"/>
        <v>0</v>
      </c>
      <c r="E94" s="144">
        <f t="shared" si="9"/>
        <v>0</v>
      </c>
      <c r="F94" s="144">
        <f t="shared" si="13"/>
        <v>0</v>
      </c>
      <c r="G94" s="144">
        <f t="shared" si="14"/>
        <v>0</v>
      </c>
    </row>
    <row r="95" spans="1:7" ht="12.75">
      <c r="A95" s="142" t="str">
        <f t="shared" si="10"/>
        <v>8/8</v>
      </c>
      <c r="B95" s="143">
        <f t="shared" si="11"/>
        <v>92</v>
      </c>
      <c r="C95" s="144">
        <f t="shared" si="12"/>
        <v>0</v>
      </c>
      <c r="D95" s="144">
        <f t="shared" si="8"/>
        <v>0</v>
      </c>
      <c r="E95" s="144">
        <f t="shared" si="9"/>
        <v>0</v>
      </c>
      <c r="F95" s="144">
        <f t="shared" si="13"/>
        <v>0</v>
      </c>
      <c r="G95" s="144">
        <f t="shared" si="14"/>
        <v>0</v>
      </c>
    </row>
    <row r="96" spans="1:7" ht="12.75">
      <c r="A96" s="142" t="str">
        <f t="shared" si="10"/>
        <v>8/9</v>
      </c>
      <c r="B96" s="143">
        <f t="shared" si="11"/>
        <v>93</v>
      </c>
      <c r="C96" s="144">
        <f t="shared" si="12"/>
        <v>0</v>
      </c>
      <c r="D96" s="144">
        <f t="shared" si="8"/>
        <v>0</v>
      </c>
      <c r="E96" s="144">
        <f t="shared" si="9"/>
        <v>0</v>
      </c>
      <c r="F96" s="144">
        <f t="shared" si="13"/>
        <v>0</v>
      </c>
      <c r="G96" s="144">
        <f t="shared" si="14"/>
        <v>0</v>
      </c>
    </row>
    <row r="97" spans="1:7" ht="12.75">
      <c r="A97" s="142" t="str">
        <f t="shared" si="10"/>
        <v>8/10</v>
      </c>
      <c r="B97" s="143">
        <f t="shared" si="11"/>
        <v>94</v>
      </c>
      <c r="C97" s="144">
        <f t="shared" si="12"/>
        <v>0</v>
      </c>
      <c r="D97" s="144">
        <f t="shared" si="8"/>
        <v>0</v>
      </c>
      <c r="E97" s="144">
        <f t="shared" si="9"/>
        <v>0</v>
      </c>
      <c r="F97" s="144">
        <f t="shared" si="13"/>
        <v>0</v>
      </c>
      <c r="G97" s="144">
        <f t="shared" si="14"/>
        <v>0</v>
      </c>
    </row>
    <row r="98" spans="1:7" ht="12.75">
      <c r="A98" s="142" t="str">
        <f t="shared" si="10"/>
        <v>8/11</v>
      </c>
      <c r="B98" s="143">
        <f t="shared" si="11"/>
        <v>95</v>
      </c>
      <c r="C98" s="144">
        <f t="shared" si="12"/>
        <v>0</v>
      </c>
      <c r="D98" s="144">
        <f t="shared" si="8"/>
        <v>0</v>
      </c>
      <c r="E98" s="144">
        <f t="shared" si="9"/>
        <v>0</v>
      </c>
      <c r="F98" s="144">
        <f t="shared" si="13"/>
        <v>0</v>
      </c>
      <c r="G98" s="144">
        <f t="shared" si="14"/>
        <v>0</v>
      </c>
    </row>
    <row r="99" spans="1:7" ht="12.75">
      <c r="A99" s="142" t="str">
        <f t="shared" si="10"/>
        <v>8/12</v>
      </c>
      <c r="B99" s="143">
        <f t="shared" si="11"/>
        <v>96</v>
      </c>
      <c r="C99" s="144">
        <f t="shared" si="12"/>
        <v>0</v>
      </c>
      <c r="D99" s="144">
        <f t="shared" si="8"/>
        <v>0</v>
      </c>
      <c r="E99" s="144">
        <f t="shared" si="9"/>
        <v>0</v>
      </c>
      <c r="F99" s="144">
        <f t="shared" si="13"/>
        <v>0</v>
      </c>
      <c r="G99" s="144">
        <f t="shared" si="14"/>
        <v>0</v>
      </c>
    </row>
    <row r="100" spans="1:7" ht="12.75">
      <c r="A100" s="142" t="str">
        <f t="shared" si="10"/>
        <v>9/1</v>
      </c>
      <c r="B100" s="143">
        <f t="shared" si="11"/>
        <v>97</v>
      </c>
      <c r="C100" s="144">
        <f t="shared" si="12"/>
        <v>0</v>
      </c>
      <c r="D100" s="144">
        <f t="shared" si="8"/>
        <v>0</v>
      </c>
      <c r="E100" s="144">
        <f aca="true" t="shared" si="15" ref="E100:E123">(F99*$E$2)/12</f>
        <v>0</v>
      </c>
      <c r="F100" s="144">
        <f t="shared" si="13"/>
        <v>0</v>
      </c>
      <c r="G100" s="144">
        <f t="shared" si="14"/>
        <v>0</v>
      </c>
    </row>
    <row r="101" spans="1:7" ht="12.75">
      <c r="A101" s="142" t="str">
        <f t="shared" si="10"/>
        <v>9/2</v>
      </c>
      <c r="B101" s="143">
        <f t="shared" si="11"/>
        <v>98</v>
      </c>
      <c r="C101" s="144">
        <f aca="true" t="shared" si="16" ref="C101:C123">$C$4</f>
        <v>0</v>
      </c>
      <c r="D101" s="144">
        <f t="shared" si="8"/>
        <v>0</v>
      </c>
      <c r="E101" s="144">
        <f t="shared" si="15"/>
        <v>0</v>
      </c>
      <c r="F101" s="144">
        <f t="shared" si="13"/>
        <v>0</v>
      </c>
      <c r="G101" s="144">
        <f aca="true" t="shared" si="17" ref="G101:G123">G100+E101</f>
        <v>0</v>
      </c>
    </row>
    <row r="102" spans="1:7" ht="12.75">
      <c r="A102" s="142" t="str">
        <f t="shared" si="10"/>
        <v>9/3</v>
      </c>
      <c r="B102" s="143">
        <f t="shared" si="11"/>
        <v>99</v>
      </c>
      <c r="C102" s="144">
        <f t="shared" si="16"/>
        <v>0</v>
      </c>
      <c r="D102" s="144">
        <f t="shared" si="8"/>
        <v>0</v>
      </c>
      <c r="E102" s="144">
        <f t="shared" si="15"/>
        <v>0</v>
      </c>
      <c r="F102" s="144">
        <f t="shared" si="13"/>
        <v>0</v>
      </c>
      <c r="G102" s="144">
        <f t="shared" si="17"/>
        <v>0</v>
      </c>
    </row>
    <row r="103" spans="1:7" ht="12.75">
      <c r="A103" s="142" t="str">
        <f t="shared" si="10"/>
        <v>9/4</v>
      </c>
      <c r="B103" s="143">
        <f t="shared" si="11"/>
        <v>100</v>
      </c>
      <c r="C103" s="144">
        <f t="shared" si="16"/>
        <v>0</v>
      </c>
      <c r="D103" s="144">
        <f t="shared" si="8"/>
        <v>0</v>
      </c>
      <c r="E103" s="144">
        <f t="shared" si="15"/>
        <v>0</v>
      </c>
      <c r="F103" s="144">
        <f t="shared" si="13"/>
        <v>0</v>
      </c>
      <c r="G103" s="144">
        <f t="shared" si="17"/>
        <v>0</v>
      </c>
    </row>
    <row r="104" spans="1:7" ht="12.75">
      <c r="A104" s="142" t="str">
        <f t="shared" si="10"/>
        <v>9/5</v>
      </c>
      <c r="B104" s="143">
        <f t="shared" si="11"/>
        <v>101</v>
      </c>
      <c r="C104" s="144">
        <f t="shared" si="16"/>
        <v>0</v>
      </c>
      <c r="D104" s="144">
        <f t="shared" si="8"/>
        <v>0</v>
      </c>
      <c r="E104" s="144">
        <f t="shared" si="15"/>
        <v>0</v>
      </c>
      <c r="F104" s="144">
        <f t="shared" si="13"/>
        <v>0</v>
      </c>
      <c r="G104" s="144">
        <f t="shared" si="17"/>
        <v>0</v>
      </c>
    </row>
    <row r="105" spans="1:7" ht="12.75">
      <c r="A105" s="142" t="str">
        <f t="shared" si="10"/>
        <v>9/6</v>
      </c>
      <c r="B105" s="143">
        <f t="shared" si="11"/>
        <v>102</v>
      </c>
      <c r="C105" s="144">
        <f t="shared" si="16"/>
        <v>0</v>
      </c>
      <c r="D105" s="144">
        <f t="shared" si="8"/>
        <v>0</v>
      </c>
      <c r="E105" s="144">
        <f t="shared" si="15"/>
        <v>0</v>
      </c>
      <c r="F105" s="144">
        <f t="shared" si="13"/>
        <v>0</v>
      </c>
      <c r="G105" s="144">
        <f t="shared" si="17"/>
        <v>0</v>
      </c>
    </row>
    <row r="106" spans="1:7" ht="12.75">
      <c r="A106" s="142" t="str">
        <f t="shared" si="10"/>
        <v>9/7</v>
      </c>
      <c r="B106" s="143">
        <f t="shared" si="11"/>
        <v>103</v>
      </c>
      <c r="C106" s="144">
        <f t="shared" si="16"/>
        <v>0</v>
      </c>
      <c r="D106" s="144">
        <f t="shared" si="8"/>
        <v>0</v>
      </c>
      <c r="E106" s="144">
        <f t="shared" si="15"/>
        <v>0</v>
      </c>
      <c r="F106" s="144">
        <f t="shared" si="13"/>
        <v>0</v>
      </c>
      <c r="G106" s="144">
        <f t="shared" si="17"/>
        <v>0</v>
      </c>
    </row>
    <row r="107" spans="1:7" ht="12.75">
      <c r="A107" s="142" t="str">
        <f t="shared" si="10"/>
        <v>9/8</v>
      </c>
      <c r="B107" s="143">
        <f t="shared" si="11"/>
        <v>104</v>
      </c>
      <c r="C107" s="144">
        <f t="shared" si="16"/>
        <v>0</v>
      </c>
      <c r="D107" s="144">
        <f t="shared" si="8"/>
        <v>0</v>
      </c>
      <c r="E107" s="144">
        <f t="shared" si="15"/>
        <v>0</v>
      </c>
      <c r="F107" s="144">
        <f t="shared" si="13"/>
        <v>0</v>
      </c>
      <c r="G107" s="144">
        <f t="shared" si="17"/>
        <v>0</v>
      </c>
    </row>
    <row r="108" spans="1:7" ht="12.75">
      <c r="A108" s="142" t="str">
        <f t="shared" si="10"/>
        <v>9/9</v>
      </c>
      <c r="B108" s="143">
        <f t="shared" si="11"/>
        <v>105</v>
      </c>
      <c r="C108" s="144">
        <f t="shared" si="16"/>
        <v>0</v>
      </c>
      <c r="D108" s="144">
        <f t="shared" si="8"/>
        <v>0</v>
      </c>
      <c r="E108" s="144">
        <f t="shared" si="15"/>
        <v>0</v>
      </c>
      <c r="F108" s="144">
        <f t="shared" si="13"/>
        <v>0</v>
      </c>
      <c r="G108" s="144">
        <f t="shared" si="17"/>
        <v>0</v>
      </c>
    </row>
    <row r="109" spans="1:7" ht="12.75">
      <c r="A109" s="142" t="str">
        <f t="shared" si="10"/>
        <v>9/10</v>
      </c>
      <c r="B109" s="143">
        <f t="shared" si="11"/>
        <v>106</v>
      </c>
      <c r="C109" s="144">
        <f t="shared" si="16"/>
        <v>0</v>
      </c>
      <c r="D109" s="144">
        <f t="shared" si="8"/>
        <v>0</v>
      </c>
      <c r="E109" s="144">
        <f t="shared" si="15"/>
        <v>0</v>
      </c>
      <c r="F109" s="144">
        <f t="shared" si="13"/>
        <v>0</v>
      </c>
      <c r="G109" s="144">
        <f t="shared" si="17"/>
        <v>0</v>
      </c>
    </row>
    <row r="110" spans="1:7" ht="12.75">
      <c r="A110" s="142" t="str">
        <f t="shared" si="10"/>
        <v>9/11</v>
      </c>
      <c r="B110" s="143">
        <f t="shared" si="11"/>
        <v>107</v>
      </c>
      <c r="C110" s="144">
        <f t="shared" si="16"/>
        <v>0</v>
      </c>
      <c r="D110" s="144">
        <f t="shared" si="8"/>
        <v>0</v>
      </c>
      <c r="E110" s="144">
        <f t="shared" si="15"/>
        <v>0</v>
      </c>
      <c r="F110" s="144">
        <f t="shared" si="13"/>
        <v>0</v>
      </c>
      <c r="G110" s="144">
        <f t="shared" si="17"/>
        <v>0</v>
      </c>
    </row>
    <row r="111" spans="1:7" ht="12.75">
      <c r="A111" s="142" t="str">
        <f t="shared" si="10"/>
        <v>9/12</v>
      </c>
      <c r="B111" s="143">
        <f t="shared" si="11"/>
        <v>108</v>
      </c>
      <c r="C111" s="144">
        <f t="shared" si="16"/>
        <v>0</v>
      </c>
      <c r="D111" s="144">
        <f t="shared" si="8"/>
        <v>0</v>
      </c>
      <c r="E111" s="144">
        <f t="shared" si="15"/>
        <v>0</v>
      </c>
      <c r="F111" s="144">
        <f t="shared" si="13"/>
        <v>0</v>
      </c>
      <c r="G111" s="144">
        <f t="shared" si="17"/>
        <v>0</v>
      </c>
    </row>
    <row r="112" spans="1:7" ht="12.75">
      <c r="A112" s="142" t="str">
        <f t="shared" si="10"/>
        <v>10/1</v>
      </c>
      <c r="B112" s="143">
        <f t="shared" si="11"/>
        <v>109</v>
      </c>
      <c r="C112" s="144">
        <f t="shared" si="16"/>
        <v>0</v>
      </c>
      <c r="D112" s="144">
        <f t="shared" si="8"/>
        <v>0</v>
      </c>
      <c r="E112" s="144">
        <f t="shared" si="15"/>
        <v>0</v>
      </c>
      <c r="F112" s="144">
        <f t="shared" si="13"/>
        <v>0</v>
      </c>
      <c r="G112" s="144">
        <f t="shared" si="17"/>
        <v>0</v>
      </c>
    </row>
    <row r="113" spans="1:7" ht="12.75">
      <c r="A113" s="142" t="str">
        <f t="shared" si="10"/>
        <v>10/2</v>
      </c>
      <c r="B113" s="143">
        <f t="shared" si="11"/>
        <v>110</v>
      </c>
      <c r="C113" s="144">
        <f t="shared" si="16"/>
        <v>0</v>
      </c>
      <c r="D113" s="144">
        <f t="shared" si="8"/>
        <v>0</v>
      </c>
      <c r="E113" s="144">
        <f t="shared" si="15"/>
        <v>0</v>
      </c>
      <c r="F113" s="144">
        <f t="shared" si="13"/>
        <v>0</v>
      </c>
      <c r="G113" s="144">
        <f t="shared" si="17"/>
        <v>0</v>
      </c>
    </row>
    <row r="114" spans="1:7" ht="12.75">
      <c r="A114" s="142" t="str">
        <f t="shared" si="10"/>
        <v>10/3</v>
      </c>
      <c r="B114" s="143">
        <f t="shared" si="11"/>
        <v>111</v>
      </c>
      <c r="C114" s="144">
        <f t="shared" si="16"/>
        <v>0</v>
      </c>
      <c r="D114" s="144">
        <f t="shared" si="8"/>
        <v>0</v>
      </c>
      <c r="E114" s="144">
        <f t="shared" si="15"/>
        <v>0</v>
      </c>
      <c r="F114" s="144">
        <f t="shared" si="13"/>
        <v>0</v>
      </c>
      <c r="G114" s="144">
        <f t="shared" si="17"/>
        <v>0</v>
      </c>
    </row>
    <row r="115" spans="1:7" ht="12.75">
      <c r="A115" s="142" t="str">
        <f t="shared" si="10"/>
        <v>10/4</v>
      </c>
      <c r="B115" s="143">
        <f t="shared" si="11"/>
        <v>112</v>
      </c>
      <c r="C115" s="144">
        <f t="shared" si="16"/>
        <v>0</v>
      </c>
      <c r="D115" s="144">
        <f t="shared" si="8"/>
        <v>0</v>
      </c>
      <c r="E115" s="144">
        <f t="shared" si="15"/>
        <v>0</v>
      </c>
      <c r="F115" s="144">
        <f t="shared" si="13"/>
        <v>0</v>
      </c>
      <c r="G115" s="144">
        <f t="shared" si="17"/>
        <v>0</v>
      </c>
    </row>
    <row r="116" spans="1:7" ht="12.75">
      <c r="A116" s="142" t="str">
        <f t="shared" si="10"/>
        <v>10/5</v>
      </c>
      <c r="B116" s="143">
        <f t="shared" si="11"/>
        <v>113</v>
      </c>
      <c r="C116" s="144">
        <f t="shared" si="16"/>
        <v>0</v>
      </c>
      <c r="D116" s="144">
        <f t="shared" si="8"/>
        <v>0</v>
      </c>
      <c r="E116" s="144">
        <f t="shared" si="15"/>
        <v>0</v>
      </c>
      <c r="F116" s="144">
        <f t="shared" si="13"/>
        <v>0</v>
      </c>
      <c r="G116" s="144">
        <f t="shared" si="17"/>
        <v>0</v>
      </c>
    </row>
    <row r="117" spans="1:7" ht="12.75">
      <c r="A117" s="142" t="str">
        <f t="shared" si="10"/>
        <v>10/6</v>
      </c>
      <c r="B117" s="143">
        <f t="shared" si="11"/>
        <v>114</v>
      </c>
      <c r="C117" s="144">
        <f t="shared" si="16"/>
        <v>0</v>
      </c>
      <c r="D117" s="144">
        <f t="shared" si="8"/>
        <v>0</v>
      </c>
      <c r="E117" s="144">
        <f t="shared" si="15"/>
        <v>0</v>
      </c>
      <c r="F117" s="144">
        <f t="shared" si="13"/>
        <v>0</v>
      </c>
      <c r="G117" s="144">
        <f t="shared" si="17"/>
        <v>0</v>
      </c>
    </row>
    <row r="118" spans="1:7" ht="12.75">
      <c r="A118" s="142" t="str">
        <f t="shared" si="10"/>
        <v>10/7</v>
      </c>
      <c r="B118" s="143">
        <f t="shared" si="11"/>
        <v>115</v>
      </c>
      <c r="C118" s="144">
        <f t="shared" si="16"/>
        <v>0</v>
      </c>
      <c r="D118" s="144">
        <f t="shared" si="8"/>
        <v>0</v>
      </c>
      <c r="E118" s="144">
        <f t="shared" si="15"/>
        <v>0</v>
      </c>
      <c r="F118" s="144">
        <f t="shared" si="13"/>
        <v>0</v>
      </c>
      <c r="G118" s="144">
        <f t="shared" si="17"/>
        <v>0</v>
      </c>
    </row>
    <row r="119" spans="1:7" ht="12.75">
      <c r="A119" s="142" t="str">
        <f t="shared" si="10"/>
        <v>10/8</v>
      </c>
      <c r="B119" s="143">
        <f t="shared" si="11"/>
        <v>116</v>
      </c>
      <c r="C119" s="144">
        <f t="shared" si="16"/>
        <v>0</v>
      </c>
      <c r="D119" s="144">
        <f t="shared" si="8"/>
        <v>0</v>
      </c>
      <c r="E119" s="144">
        <f t="shared" si="15"/>
        <v>0</v>
      </c>
      <c r="F119" s="144">
        <f t="shared" si="13"/>
        <v>0</v>
      </c>
      <c r="G119" s="144">
        <f t="shared" si="17"/>
        <v>0</v>
      </c>
    </row>
    <row r="120" spans="1:7" ht="12.75">
      <c r="A120" s="142" t="str">
        <f t="shared" si="10"/>
        <v>10/9</v>
      </c>
      <c r="B120" s="143">
        <f t="shared" si="11"/>
        <v>117</v>
      </c>
      <c r="C120" s="144">
        <f t="shared" si="16"/>
        <v>0</v>
      </c>
      <c r="D120" s="144">
        <f t="shared" si="8"/>
        <v>0</v>
      </c>
      <c r="E120" s="144">
        <f t="shared" si="15"/>
        <v>0</v>
      </c>
      <c r="F120" s="144">
        <f t="shared" si="13"/>
        <v>0</v>
      </c>
      <c r="G120" s="144">
        <f t="shared" si="17"/>
        <v>0</v>
      </c>
    </row>
    <row r="121" spans="1:7" ht="12.75">
      <c r="A121" s="142" t="str">
        <f t="shared" si="10"/>
        <v>10/10</v>
      </c>
      <c r="B121" s="143">
        <f t="shared" si="11"/>
        <v>118</v>
      </c>
      <c r="C121" s="144">
        <f t="shared" si="16"/>
        <v>0</v>
      </c>
      <c r="D121" s="144">
        <f t="shared" si="8"/>
        <v>0</v>
      </c>
      <c r="E121" s="144">
        <f t="shared" si="15"/>
        <v>0</v>
      </c>
      <c r="F121" s="144">
        <f t="shared" si="13"/>
        <v>0</v>
      </c>
      <c r="G121" s="144">
        <f t="shared" si="17"/>
        <v>0</v>
      </c>
    </row>
    <row r="122" spans="1:7" ht="12.75">
      <c r="A122" s="142" t="str">
        <f t="shared" si="10"/>
        <v>10/11</v>
      </c>
      <c r="B122" s="143">
        <f t="shared" si="11"/>
        <v>119</v>
      </c>
      <c r="C122" s="144">
        <f t="shared" si="16"/>
        <v>0</v>
      </c>
      <c r="D122" s="144">
        <f t="shared" si="8"/>
        <v>0</v>
      </c>
      <c r="E122" s="144">
        <f t="shared" si="15"/>
        <v>0</v>
      </c>
      <c r="F122" s="144">
        <f t="shared" si="13"/>
        <v>0</v>
      </c>
      <c r="G122" s="144">
        <f t="shared" si="17"/>
        <v>0</v>
      </c>
    </row>
    <row r="123" spans="1:7" ht="12.75">
      <c r="A123" s="142" t="str">
        <f t="shared" si="10"/>
        <v>10/12</v>
      </c>
      <c r="B123" s="143">
        <f t="shared" si="11"/>
        <v>120</v>
      </c>
      <c r="C123" s="144">
        <f t="shared" si="16"/>
        <v>0</v>
      </c>
      <c r="D123" s="144">
        <f t="shared" si="8"/>
        <v>0</v>
      </c>
      <c r="E123" s="144">
        <f t="shared" si="15"/>
        <v>0</v>
      </c>
      <c r="F123" s="144">
        <f t="shared" si="13"/>
        <v>0</v>
      </c>
      <c r="G123" s="144">
        <f t="shared" si="17"/>
        <v>0</v>
      </c>
    </row>
  </sheetData>
  <sheetProtection sheet="1" objects="1" scenarios="1"/>
  <printOptions horizontalCentered="1"/>
  <pageMargins left="0.5" right="0.5" top="0.5" bottom="0.5" header="0.5" footer="0.5"/>
  <pageSetup fitToHeight="0" fitToWidth="1" orientation="portrait" scale="84"/>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N374"/>
  <sheetViews>
    <sheetView showGridLines="0" workbookViewId="0" topLeftCell="A1">
      <selection activeCell="E18" sqref="E18"/>
    </sheetView>
  </sheetViews>
  <sheetFormatPr defaultColWidth="11.00390625" defaultRowHeight="12.75"/>
  <cols>
    <col min="1" max="1" width="4.625" style="149" customWidth="1"/>
    <col min="2" max="2" width="9.00390625" style="142" customWidth="1"/>
    <col min="3" max="3" width="9.75390625" style="143" bestFit="1" customWidth="1"/>
    <col min="4" max="4" width="10.75390625" style="144" customWidth="1"/>
    <col min="5" max="5" width="12.25390625" style="144" bestFit="1" customWidth="1"/>
    <col min="6" max="7" width="10.75390625" style="144" customWidth="1"/>
    <col min="8" max="8" width="12.75390625" style="144" customWidth="1"/>
    <col min="9" max="9" width="11.75390625" style="144" customWidth="1"/>
    <col min="10" max="10" width="12.375" style="89" customWidth="1"/>
    <col min="11" max="11" width="7.25390625" style="89" customWidth="1"/>
    <col min="12" max="12" width="6.875" style="89" customWidth="1"/>
    <col min="13" max="16384" width="12.375" style="89" customWidth="1"/>
  </cols>
  <sheetData>
    <row r="1" ht="13.5" thickBot="1"/>
    <row r="2" spans="2:9" ht="13.5" thickBot="1">
      <c r="B2" s="150" t="s">
        <v>0</v>
      </c>
      <c r="C2" s="151"/>
      <c r="D2" s="152"/>
      <c r="E2" s="145"/>
      <c r="F2" s="153" t="s">
        <v>4</v>
      </c>
      <c r="G2" s="153" t="s">
        <v>5</v>
      </c>
      <c r="H2" s="153" t="s">
        <v>6</v>
      </c>
      <c r="I2" s="153" t="s">
        <v>7</v>
      </c>
    </row>
    <row r="3" spans="2:9" ht="12.75">
      <c r="B3" s="154" t="s">
        <v>1</v>
      </c>
      <c r="C3" s="153" t="s">
        <v>2</v>
      </c>
      <c r="D3" s="155" t="s">
        <v>3</v>
      </c>
      <c r="E3" s="89"/>
      <c r="F3" s="156"/>
      <c r="G3" s="157"/>
      <c r="H3" s="158"/>
      <c r="I3" s="159"/>
    </row>
    <row r="4" spans="2:11" ht="13.5" thickBot="1">
      <c r="B4" s="160">
        <f>IF((SUM(E11:E374)+SUM(G11:G374))&gt;=H14,H14,SUM(E11:E374)+SUM(G11:G374))</f>
        <v>0</v>
      </c>
      <c r="C4" s="161">
        <f>IF(H374&lt;=0,0,H374)</f>
        <v>0</v>
      </c>
      <c r="D4" s="162">
        <f>IF(C4=0,MAX(I14:I374),I374)</f>
        <v>0</v>
      </c>
      <c r="E4" s="163" t="str">
        <f>IF(H374&gt;0,"NOT PAID OFF","PAID OFF")</f>
        <v>PAID OFF</v>
      </c>
      <c r="F4" s="164"/>
      <c r="G4" s="165"/>
      <c r="H4" s="166"/>
      <c r="I4" s="167"/>
      <c r="K4" s="168"/>
    </row>
    <row r="5" spans="2:11" ht="13.5" thickBot="1">
      <c r="B5" s="144"/>
      <c r="C5" s="144"/>
      <c r="F5" s="169"/>
      <c r="G5" s="169"/>
      <c r="H5" s="169"/>
      <c r="I5" s="169"/>
      <c r="K5" s="168"/>
    </row>
    <row r="6" spans="2:9" ht="13.5" thickBot="1">
      <c r="B6" s="170" t="s">
        <v>8</v>
      </c>
      <c r="C6" s="151"/>
      <c r="D6" s="152"/>
      <c r="E6" s="145"/>
      <c r="F6" s="169"/>
      <c r="G6" s="169"/>
      <c r="H6" s="169"/>
      <c r="I6" s="169"/>
    </row>
    <row r="7" spans="2:11" ht="12.75">
      <c r="B7" s="154" t="s">
        <v>1</v>
      </c>
      <c r="C7" s="153" t="s">
        <v>2</v>
      </c>
      <c r="D7" s="155" t="s">
        <v>3</v>
      </c>
      <c r="E7" s="89"/>
      <c r="F7" s="164"/>
      <c r="G7" s="165"/>
      <c r="H7" s="166"/>
      <c r="I7" s="167"/>
      <c r="K7" s="168"/>
    </row>
    <row r="8" spans="2:9" ht="13.5" thickBot="1">
      <c r="B8" s="160">
        <f>IF((SUM(E15:E194)+SUM(G15:G194))&gt;=H14,H14,SUM(E15:E194)+SUM(G15:G194))</f>
        <v>0</v>
      </c>
      <c r="C8" s="161">
        <f>IF(H194&lt;=0,0,H194)</f>
        <v>0</v>
      </c>
      <c r="D8" s="162">
        <f>IF(C8=0,MAX(I15:I195),I195)</f>
        <v>0</v>
      </c>
      <c r="E8" s="163" t="str">
        <f>IF(H194&gt;0,"NOT PAID OFF","PAID OFF")</f>
        <v>PAID OFF</v>
      </c>
      <c r="F8" s="164"/>
      <c r="G8" s="165"/>
      <c r="H8" s="166"/>
      <c r="I8" s="171"/>
    </row>
    <row r="9" spans="9:10" ht="12.75">
      <c r="I9" s="146"/>
      <c r="J9" s="148"/>
    </row>
    <row r="10" spans="1:9" ht="18">
      <c r="A10" s="172"/>
      <c r="B10" s="173"/>
      <c r="C10" s="174"/>
      <c r="D10" s="175"/>
      <c r="E10" s="175"/>
      <c r="F10" s="175"/>
      <c r="G10" s="174"/>
      <c r="H10" s="175"/>
      <c r="I10" s="175"/>
    </row>
    <row r="11" spans="1:9" ht="18">
      <c r="A11" s="176" t="s">
        <v>9</v>
      </c>
      <c r="B11" s="177"/>
      <c r="C11" s="178"/>
      <c r="D11" s="179"/>
      <c r="E11" s="179"/>
      <c r="F11" s="179"/>
      <c r="G11" s="179"/>
      <c r="H11" s="179"/>
      <c r="I11" s="179"/>
    </row>
    <row r="12" spans="1:9" ht="12.75">
      <c r="A12" s="180" t="s">
        <v>10</v>
      </c>
      <c r="B12" s="136" t="s">
        <v>11</v>
      </c>
      <c r="C12" s="137" t="s">
        <v>12</v>
      </c>
      <c r="D12" s="138" t="s">
        <v>13</v>
      </c>
      <c r="E12" s="138" t="s">
        <v>14</v>
      </c>
      <c r="F12" s="138" t="s">
        <v>15</v>
      </c>
      <c r="G12" s="138" t="s">
        <v>14</v>
      </c>
      <c r="H12" s="138" t="s">
        <v>14</v>
      </c>
      <c r="I12" s="138" t="s">
        <v>16</v>
      </c>
    </row>
    <row r="13" spans="1:9" ht="12.75">
      <c r="A13" s="181" t="s">
        <v>17</v>
      </c>
      <c r="B13" s="139" t="s">
        <v>18</v>
      </c>
      <c r="C13" s="140"/>
      <c r="D13" s="141" t="s">
        <v>19</v>
      </c>
      <c r="E13" s="140"/>
      <c r="F13" s="75"/>
      <c r="G13" s="141" t="s">
        <v>20</v>
      </c>
      <c r="H13" s="141" t="s">
        <v>21</v>
      </c>
      <c r="I13" s="141" t="s">
        <v>15</v>
      </c>
    </row>
    <row r="14" spans="8:14" ht="12.75">
      <c r="H14" s="74">
        <v>0</v>
      </c>
      <c r="J14" s="142"/>
      <c r="N14" s="145"/>
    </row>
    <row r="15" spans="1:9" ht="12.75">
      <c r="A15" s="76"/>
      <c r="B15" s="142" t="str">
        <f>CONCATENATE(INT((C15-1)/12)+1,"/",MOD((C15-1),12)+1)</f>
        <v>1/1</v>
      </c>
      <c r="C15" s="143">
        <v>1</v>
      </c>
      <c r="D15" s="74"/>
      <c r="E15" s="144">
        <f aca="true" t="shared" si="0" ref="E15:E78">D15-F15</f>
        <v>0</v>
      </c>
      <c r="F15" s="144">
        <f aca="true" t="shared" si="1" ref="F15:F78">(H14*$F$13)/12</f>
        <v>0</v>
      </c>
      <c r="G15" s="74"/>
      <c r="H15" s="144">
        <f aca="true" t="shared" si="2" ref="H15:H78">H14-E15-G15</f>
        <v>0</v>
      </c>
      <c r="I15" s="144">
        <f>F15</f>
        <v>0</v>
      </c>
    </row>
    <row r="16" spans="2:9" ht="12.75">
      <c r="B16" s="142" t="str">
        <f aca="true" t="shared" si="3" ref="B16:B79">CONCATENATE(INT((C16-1)/12)+1,"/",MOD((C16-1),12)+1)</f>
        <v>1/2</v>
      </c>
      <c r="C16" s="143">
        <f aca="true" t="shared" si="4" ref="C16:C79">C15+1</f>
        <v>2</v>
      </c>
      <c r="D16" s="144">
        <f aca="true" t="shared" si="5" ref="D16:D79">$D$15</f>
        <v>0</v>
      </c>
      <c r="E16" s="144">
        <f t="shared" si="0"/>
        <v>0</v>
      </c>
      <c r="F16" s="144">
        <f t="shared" si="1"/>
        <v>0</v>
      </c>
      <c r="G16" s="144">
        <f>G15</f>
        <v>0</v>
      </c>
      <c r="H16" s="144">
        <f t="shared" si="2"/>
        <v>0</v>
      </c>
      <c r="I16" s="144">
        <f aca="true" t="shared" si="6" ref="I16:I79">I15+F16</f>
        <v>0</v>
      </c>
    </row>
    <row r="17" spans="2:13" ht="12.75">
      <c r="B17" s="142" t="str">
        <f t="shared" si="3"/>
        <v>1/3</v>
      </c>
      <c r="C17" s="143">
        <f t="shared" si="4"/>
        <v>3</v>
      </c>
      <c r="D17" s="144">
        <f t="shared" si="5"/>
        <v>0</v>
      </c>
      <c r="E17" s="144">
        <f t="shared" si="0"/>
        <v>0</v>
      </c>
      <c r="F17" s="144">
        <f t="shared" si="1"/>
        <v>0</v>
      </c>
      <c r="G17" s="144">
        <f aca="true" t="shared" si="7" ref="G17:G80">G16</f>
        <v>0</v>
      </c>
      <c r="H17" s="144">
        <f t="shared" si="2"/>
        <v>0</v>
      </c>
      <c r="I17" s="144">
        <f t="shared" si="6"/>
        <v>0</v>
      </c>
      <c r="M17" s="144"/>
    </row>
    <row r="18" spans="2:10" ht="12.75">
      <c r="B18" s="142" t="str">
        <f t="shared" si="3"/>
        <v>1/4</v>
      </c>
      <c r="C18" s="143">
        <f t="shared" si="4"/>
        <v>4</v>
      </c>
      <c r="D18" s="144">
        <f t="shared" si="5"/>
        <v>0</v>
      </c>
      <c r="E18" s="144">
        <f t="shared" si="0"/>
        <v>0</v>
      </c>
      <c r="F18" s="144">
        <f t="shared" si="1"/>
        <v>0</v>
      </c>
      <c r="G18" s="144">
        <f t="shared" si="7"/>
        <v>0</v>
      </c>
      <c r="H18" s="144">
        <f t="shared" si="2"/>
        <v>0</v>
      </c>
      <c r="I18" s="144">
        <f t="shared" si="6"/>
        <v>0</v>
      </c>
      <c r="J18" s="144"/>
    </row>
    <row r="19" spans="2:14" ht="12.75">
      <c r="B19" s="142" t="str">
        <f t="shared" si="3"/>
        <v>1/5</v>
      </c>
      <c r="C19" s="143">
        <f t="shared" si="4"/>
        <v>5</v>
      </c>
      <c r="D19" s="144">
        <f t="shared" si="5"/>
        <v>0</v>
      </c>
      <c r="E19" s="144">
        <f t="shared" si="0"/>
        <v>0</v>
      </c>
      <c r="F19" s="144">
        <f t="shared" si="1"/>
        <v>0</v>
      </c>
      <c r="G19" s="144">
        <f t="shared" si="7"/>
        <v>0</v>
      </c>
      <c r="H19" s="144">
        <f t="shared" si="2"/>
        <v>0</v>
      </c>
      <c r="I19" s="144">
        <f t="shared" si="6"/>
        <v>0</v>
      </c>
      <c r="N19" s="145"/>
    </row>
    <row r="20" spans="2:9" ht="12.75">
      <c r="B20" s="142" t="str">
        <f t="shared" si="3"/>
        <v>1/6</v>
      </c>
      <c r="C20" s="143">
        <f t="shared" si="4"/>
        <v>6</v>
      </c>
      <c r="D20" s="144">
        <f t="shared" si="5"/>
        <v>0</v>
      </c>
      <c r="E20" s="144">
        <f t="shared" si="0"/>
        <v>0</v>
      </c>
      <c r="F20" s="144">
        <f t="shared" si="1"/>
        <v>0</v>
      </c>
      <c r="G20" s="144">
        <f t="shared" si="7"/>
        <v>0</v>
      </c>
      <c r="H20" s="144">
        <f t="shared" si="2"/>
        <v>0</v>
      </c>
      <c r="I20" s="144">
        <f t="shared" si="6"/>
        <v>0</v>
      </c>
    </row>
    <row r="21" spans="2:9" ht="12.75">
      <c r="B21" s="142" t="str">
        <f t="shared" si="3"/>
        <v>1/7</v>
      </c>
      <c r="C21" s="143">
        <f t="shared" si="4"/>
        <v>7</v>
      </c>
      <c r="D21" s="144">
        <f t="shared" si="5"/>
        <v>0</v>
      </c>
      <c r="E21" s="144">
        <f t="shared" si="0"/>
        <v>0</v>
      </c>
      <c r="F21" s="144">
        <f t="shared" si="1"/>
        <v>0</v>
      </c>
      <c r="G21" s="144">
        <f t="shared" si="7"/>
        <v>0</v>
      </c>
      <c r="H21" s="144">
        <f t="shared" si="2"/>
        <v>0</v>
      </c>
      <c r="I21" s="144">
        <f t="shared" si="6"/>
        <v>0</v>
      </c>
    </row>
    <row r="22" spans="2:13" ht="12.75">
      <c r="B22" s="142" t="str">
        <f t="shared" si="3"/>
        <v>1/8</v>
      </c>
      <c r="C22" s="143">
        <f t="shared" si="4"/>
        <v>8</v>
      </c>
      <c r="D22" s="144">
        <f t="shared" si="5"/>
        <v>0</v>
      </c>
      <c r="E22" s="144">
        <f t="shared" si="0"/>
        <v>0</v>
      </c>
      <c r="F22" s="144">
        <f t="shared" si="1"/>
        <v>0</v>
      </c>
      <c r="G22" s="144">
        <f t="shared" si="7"/>
        <v>0</v>
      </c>
      <c r="H22" s="144">
        <f t="shared" si="2"/>
        <v>0</v>
      </c>
      <c r="I22" s="144">
        <f t="shared" si="6"/>
        <v>0</v>
      </c>
      <c r="J22" s="144"/>
      <c r="K22" s="144"/>
      <c r="M22" s="144"/>
    </row>
    <row r="23" spans="2:10" ht="12.75">
      <c r="B23" s="142" t="str">
        <f t="shared" si="3"/>
        <v>1/9</v>
      </c>
      <c r="C23" s="143">
        <f t="shared" si="4"/>
        <v>9</v>
      </c>
      <c r="D23" s="144">
        <f t="shared" si="5"/>
        <v>0</v>
      </c>
      <c r="E23" s="144">
        <f t="shared" si="0"/>
        <v>0</v>
      </c>
      <c r="F23" s="144">
        <f t="shared" si="1"/>
        <v>0</v>
      </c>
      <c r="G23" s="144">
        <f t="shared" si="7"/>
        <v>0</v>
      </c>
      <c r="H23" s="144">
        <f t="shared" si="2"/>
        <v>0</v>
      </c>
      <c r="I23" s="144">
        <f t="shared" si="6"/>
        <v>0</v>
      </c>
      <c r="J23" s="144"/>
    </row>
    <row r="24" spans="2:9" ht="12.75">
      <c r="B24" s="142" t="str">
        <f t="shared" si="3"/>
        <v>1/10</v>
      </c>
      <c r="C24" s="143">
        <f t="shared" si="4"/>
        <v>10</v>
      </c>
      <c r="D24" s="144">
        <f t="shared" si="5"/>
        <v>0</v>
      </c>
      <c r="E24" s="144">
        <f t="shared" si="0"/>
        <v>0</v>
      </c>
      <c r="F24" s="144">
        <f t="shared" si="1"/>
        <v>0</v>
      </c>
      <c r="G24" s="144">
        <f t="shared" si="7"/>
        <v>0</v>
      </c>
      <c r="H24" s="144">
        <f t="shared" si="2"/>
        <v>0</v>
      </c>
      <c r="I24" s="144">
        <f t="shared" si="6"/>
        <v>0</v>
      </c>
    </row>
    <row r="25" spans="2:9" ht="12.75">
      <c r="B25" s="142" t="str">
        <f t="shared" si="3"/>
        <v>1/11</v>
      </c>
      <c r="C25" s="143">
        <f t="shared" si="4"/>
        <v>11</v>
      </c>
      <c r="D25" s="144">
        <f t="shared" si="5"/>
        <v>0</v>
      </c>
      <c r="E25" s="144">
        <f t="shared" si="0"/>
        <v>0</v>
      </c>
      <c r="F25" s="144">
        <f t="shared" si="1"/>
        <v>0</v>
      </c>
      <c r="G25" s="144">
        <f t="shared" si="7"/>
        <v>0</v>
      </c>
      <c r="H25" s="144">
        <f t="shared" si="2"/>
        <v>0</v>
      </c>
      <c r="I25" s="144">
        <f t="shared" si="6"/>
        <v>0</v>
      </c>
    </row>
    <row r="26" spans="2:11" ht="12.75">
      <c r="B26" s="142" t="str">
        <f t="shared" si="3"/>
        <v>1/12</v>
      </c>
      <c r="C26" s="143">
        <f t="shared" si="4"/>
        <v>12</v>
      </c>
      <c r="D26" s="144">
        <f t="shared" si="5"/>
        <v>0</v>
      </c>
      <c r="E26" s="144">
        <f t="shared" si="0"/>
        <v>0</v>
      </c>
      <c r="F26" s="144">
        <f t="shared" si="1"/>
        <v>0</v>
      </c>
      <c r="G26" s="144">
        <f t="shared" si="7"/>
        <v>0</v>
      </c>
      <c r="H26" s="144">
        <f t="shared" si="2"/>
        <v>0</v>
      </c>
      <c r="I26" s="144">
        <f t="shared" si="6"/>
        <v>0</v>
      </c>
      <c r="J26" s="144"/>
      <c r="K26" s="144"/>
    </row>
    <row r="27" spans="2:9" ht="12.75">
      <c r="B27" s="142" t="str">
        <f t="shared" si="3"/>
        <v>2/1</v>
      </c>
      <c r="C27" s="143">
        <f t="shared" si="4"/>
        <v>13</v>
      </c>
      <c r="D27" s="144">
        <f t="shared" si="5"/>
        <v>0</v>
      </c>
      <c r="E27" s="144">
        <f t="shared" si="0"/>
        <v>0</v>
      </c>
      <c r="F27" s="144">
        <f t="shared" si="1"/>
        <v>0</v>
      </c>
      <c r="G27" s="144">
        <f t="shared" si="7"/>
        <v>0</v>
      </c>
      <c r="H27" s="144">
        <f t="shared" si="2"/>
        <v>0</v>
      </c>
      <c r="I27" s="144">
        <f t="shared" si="6"/>
        <v>0</v>
      </c>
    </row>
    <row r="28" spans="2:9" ht="12.75">
      <c r="B28" s="142" t="str">
        <f t="shared" si="3"/>
        <v>2/2</v>
      </c>
      <c r="C28" s="143">
        <f t="shared" si="4"/>
        <v>14</v>
      </c>
      <c r="D28" s="144">
        <f t="shared" si="5"/>
        <v>0</v>
      </c>
      <c r="E28" s="144">
        <f t="shared" si="0"/>
        <v>0</v>
      </c>
      <c r="F28" s="144">
        <f t="shared" si="1"/>
        <v>0</v>
      </c>
      <c r="G28" s="144">
        <f t="shared" si="7"/>
        <v>0</v>
      </c>
      <c r="H28" s="144">
        <f t="shared" si="2"/>
        <v>0</v>
      </c>
      <c r="I28" s="144">
        <f t="shared" si="6"/>
        <v>0</v>
      </c>
    </row>
    <row r="29" spans="2:9" ht="12.75">
      <c r="B29" s="142" t="str">
        <f t="shared" si="3"/>
        <v>2/3</v>
      </c>
      <c r="C29" s="143">
        <f t="shared" si="4"/>
        <v>15</v>
      </c>
      <c r="D29" s="144">
        <f t="shared" si="5"/>
        <v>0</v>
      </c>
      <c r="E29" s="144">
        <f t="shared" si="0"/>
        <v>0</v>
      </c>
      <c r="F29" s="144">
        <f t="shared" si="1"/>
        <v>0</v>
      </c>
      <c r="G29" s="144">
        <f t="shared" si="7"/>
        <v>0</v>
      </c>
      <c r="H29" s="144">
        <f t="shared" si="2"/>
        <v>0</v>
      </c>
      <c r="I29" s="144">
        <f t="shared" si="6"/>
        <v>0</v>
      </c>
    </row>
    <row r="30" spans="2:9" ht="12.75">
      <c r="B30" s="142" t="str">
        <f t="shared" si="3"/>
        <v>2/4</v>
      </c>
      <c r="C30" s="143">
        <f t="shared" si="4"/>
        <v>16</v>
      </c>
      <c r="D30" s="144">
        <f t="shared" si="5"/>
        <v>0</v>
      </c>
      <c r="E30" s="144">
        <f t="shared" si="0"/>
        <v>0</v>
      </c>
      <c r="F30" s="144">
        <f t="shared" si="1"/>
        <v>0</v>
      </c>
      <c r="G30" s="144">
        <f t="shared" si="7"/>
        <v>0</v>
      </c>
      <c r="H30" s="144">
        <f t="shared" si="2"/>
        <v>0</v>
      </c>
      <c r="I30" s="144">
        <f t="shared" si="6"/>
        <v>0</v>
      </c>
    </row>
    <row r="31" spans="2:9" ht="12.75">
      <c r="B31" s="142" t="str">
        <f t="shared" si="3"/>
        <v>2/5</v>
      </c>
      <c r="C31" s="143">
        <f t="shared" si="4"/>
        <v>17</v>
      </c>
      <c r="D31" s="144">
        <f t="shared" si="5"/>
        <v>0</v>
      </c>
      <c r="E31" s="144">
        <f t="shared" si="0"/>
        <v>0</v>
      </c>
      <c r="F31" s="144">
        <f t="shared" si="1"/>
        <v>0</v>
      </c>
      <c r="G31" s="144">
        <f t="shared" si="7"/>
        <v>0</v>
      </c>
      <c r="H31" s="144">
        <f t="shared" si="2"/>
        <v>0</v>
      </c>
      <c r="I31" s="144">
        <f t="shared" si="6"/>
        <v>0</v>
      </c>
    </row>
    <row r="32" spans="2:9" ht="12.75">
      <c r="B32" s="142" t="str">
        <f t="shared" si="3"/>
        <v>2/6</v>
      </c>
      <c r="C32" s="143">
        <f t="shared" si="4"/>
        <v>18</v>
      </c>
      <c r="D32" s="144">
        <f t="shared" si="5"/>
        <v>0</v>
      </c>
      <c r="E32" s="144">
        <f t="shared" si="0"/>
        <v>0</v>
      </c>
      <c r="F32" s="144">
        <f t="shared" si="1"/>
        <v>0</v>
      </c>
      <c r="G32" s="144">
        <f t="shared" si="7"/>
        <v>0</v>
      </c>
      <c r="H32" s="144">
        <f t="shared" si="2"/>
        <v>0</v>
      </c>
      <c r="I32" s="144">
        <f t="shared" si="6"/>
        <v>0</v>
      </c>
    </row>
    <row r="33" spans="2:9" ht="12.75">
      <c r="B33" s="142" t="str">
        <f t="shared" si="3"/>
        <v>2/7</v>
      </c>
      <c r="C33" s="143">
        <f t="shared" si="4"/>
        <v>19</v>
      </c>
      <c r="D33" s="144">
        <f t="shared" si="5"/>
        <v>0</v>
      </c>
      <c r="E33" s="144">
        <f t="shared" si="0"/>
        <v>0</v>
      </c>
      <c r="F33" s="144">
        <f t="shared" si="1"/>
        <v>0</v>
      </c>
      <c r="G33" s="144">
        <f t="shared" si="7"/>
        <v>0</v>
      </c>
      <c r="H33" s="144">
        <f t="shared" si="2"/>
        <v>0</v>
      </c>
      <c r="I33" s="144">
        <f t="shared" si="6"/>
        <v>0</v>
      </c>
    </row>
    <row r="34" spans="2:9" ht="12.75">
      <c r="B34" s="142" t="str">
        <f t="shared" si="3"/>
        <v>2/8</v>
      </c>
      <c r="C34" s="143">
        <f t="shared" si="4"/>
        <v>20</v>
      </c>
      <c r="D34" s="144">
        <f t="shared" si="5"/>
        <v>0</v>
      </c>
      <c r="E34" s="144">
        <f t="shared" si="0"/>
        <v>0</v>
      </c>
      <c r="F34" s="144">
        <f t="shared" si="1"/>
        <v>0</v>
      </c>
      <c r="G34" s="144">
        <f t="shared" si="7"/>
        <v>0</v>
      </c>
      <c r="H34" s="144">
        <f t="shared" si="2"/>
        <v>0</v>
      </c>
      <c r="I34" s="144">
        <f t="shared" si="6"/>
        <v>0</v>
      </c>
    </row>
    <row r="35" spans="2:9" ht="12.75">
      <c r="B35" s="142" t="str">
        <f t="shared" si="3"/>
        <v>2/9</v>
      </c>
      <c r="C35" s="143">
        <f t="shared" si="4"/>
        <v>21</v>
      </c>
      <c r="D35" s="144">
        <f t="shared" si="5"/>
        <v>0</v>
      </c>
      <c r="E35" s="144">
        <f t="shared" si="0"/>
        <v>0</v>
      </c>
      <c r="F35" s="144">
        <f t="shared" si="1"/>
        <v>0</v>
      </c>
      <c r="G35" s="144">
        <f t="shared" si="7"/>
        <v>0</v>
      </c>
      <c r="H35" s="144">
        <f t="shared" si="2"/>
        <v>0</v>
      </c>
      <c r="I35" s="144">
        <f t="shared" si="6"/>
        <v>0</v>
      </c>
    </row>
    <row r="36" spans="2:9" ht="12.75">
      <c r="B36" s="142" t="str">
        <f t="shared" si="3"/>
        <v>2/10</v>
      </c>
      <c r="C36" s="143">
        <f t="shared" si="4"/>
        <v>22</v>
      </c>
      <c r="D36" s="144">
        <f t="shared" si="5"/>
        <v>0</v>
      </c>
      <c r="E36" s="144">
        <f t="shared" si="0"/>
        <v>0</v>
      </c>
      <c r="F36" s="144">
        <f t="shared" si="1"/>
        <v>0</v>
      </c>
      <c r="G36" s="144">
        <f t="shared" si="7"/>
        <v>0</v>
      </c>
      <c r="H36" s="144">
        <f t="shared" si="2"/>
        <v>0</v>
      </c>
      <c r="I36" s="144">
        <f t="shared" si="6"/>
        <v>0</v>
      </c>
    </row>
    <row r="37" spans="2:13" ht="12.75">
      <c r="B37" s="142" t="str">
        <f t="shared" si="3"/>
        <v>2/11</v>
      </c>
      <c r="C37" s="143">
        <f t="shared" si="4"/>
        <v>23</v>
      </c>
      <c r="D37" s="144">
        <f t="shared" si="5"/>
        <v>0</v>
      </c>
      <c r="E37" s="144">
        <f t="shared" si="0"/>
        <v>0</v>
      </c>
      <c r="F37" s="144">
        <f t="shared" si="1"/>
        <v>0</v>
      </c>
      <c r="G37" s="144">
        <f t="shared" si="7"/>
        <v>0</v>
      </c>
      <c r="H37" s="144">
        <f t="shared" si="2"/>
        <v>0</v>
      </c>
      <c r="I37" s="144">
        <f t="shared" si="6"/>
        <v>0</v>
      </c>
      <c r="J37" s="146"/>
      <c r="K37" s="143"/>
      <c r="L37" s="147"/>
      <c r="M37" s="148"/>
    </row>
    <row r="38" spans="2:13" ht="12.75">
      <c r="B38" s="142" t="str">
        <f t="shared" si="3"/>
        <v>2/12</v>
      </c>
      <c r="C38" s="143">
        <f t="shared" si="4"/>
        <v>24</v>
      </c>
      <c r="D38" s="144">
        <f t="shared" si="5"/>
        <v>0</v>
      </c>
      <c r="E38" s="144">
        <f t="shared" si="0"/>
        <v>0</v>
      </c>
      <c r="F38" s="144">
        <f t="shared" si="1"/>
        <v>0</v>
      </c>
      <c r="G38" s="144">
        <f t="shared" si="7"/>
        <v>0</v>
      </c>
      <c r="H38" s="144">
        <f t="shared" si="2"/>
        <v>0</v>
      </c>
      <c r="I38" s="144">
        <f t="shared" si="6"/>
        <v>0</v>
      </c>
      <c r="J38" s="146"/>
      <c r="K38" s="143"/>
      <c r="L38" s="147"/>
      <c r="M38" s="148"/>
    </row>
    <row r="39" spans="2:13" ht="12.75">
      <c r="B39" s="142" t="str">
        <f t="shared" si="3"/>
        <v>3/1</v>
      </c>
      <c r="C39" s="143">
        <f t="shared" si="4"/>
        <v>25</v>
      </c>
      <c r="D39" s="144">
        <f t="shared" si="5"/>
        <v>0</v>
      </c>
      <c r="E39" s="144">
        <f t="shared" si="0"/>
        <v>0</v>
      </c>
      <c r="F39" s="144">
        <f t="shared" si="1"/>
        <v>0</v>
      </c>
      <c r="G39" s="144">
        <f t="shared" si="7"/>
        <v>0</v>
      </c>
      <c r="H39" s="144">
        <f t="shared" si="2"/>
        <v>0</v>
      </c>
      <c r="I39" s="144">
        <f t="shared" si="6"/>
        <v>0</v>
      </c>
      <c r="J39" s="146"/>
      <c r="K39" s="143"/>
      <c r="L39" s="147"/>
      <c r="M39" s="148"/>
    </row>
    <row r="40" spans="2:13" ht="12.75">
      <c r="B40" s="142" t="str">
        <f t="shared" si="3"/>
        <v>3/2</v>
      </c>
      <c r="C40" s="143">
        <f t="shared" si="4"/>
        <v>26</v>
      </c>
      <c r="D40" s="144">
        <f t="shared" si="5"/>
        <v>0</v>
      </c>
      <c r="E40" s="144">
        <f t="shared" si="0"/>
        <v>0</v>
      </c>
      <c r="F40" s="144">
        <f t="shared" si="1"/>
        <v>0</v>
      </c>
      <c r="G40" s="144">
        <f t="shared" si="7"/>
        <v>0</v>
      </c>
      <c r="H40" s="144">
        <f t="shared" si="2"/>
        <v>0</v>
      </c>
      <c r="I40" s="144">
        <f t="shared" si="6"/>
        <v>0</v>
      </c>
      <c r="J40" s="146"/>
      <c r="K40" s="143"/>
      <c r="L40" s="143"/>
      <c r="M40" s="148"/>
    </row>
    <row r="41" spans="2:13" ht="12.75">
      <c r="B41" s="142" t="str">
        <f t="shared" si="3"/>
        <v>3/3</v>
      </c>
      <c r="C41" s="143">
        <f t="shared" si="4"/>
        <v>27</v>
      </c>
      <c r="D41" s="144">
        <f t="shared" si="5"/>
        <v>0</v>
      </c>
      <c r="E41" s="144">
        <f t="shared" si="0"/>
        <v>0</v>
      </c>
      <c r="F41" s="144">
        <f t="shared" si="1"/>
        <v>0</v>
      </c>
      <c r="G41" s="144">
        <f t="shared" si="7"/>
        <v>0</v>
      </c>
      <c r="H41" s="144">
        <f t="shared" si="2"/>
        <v>0</v>
      </c>
      <c r="I41" s="144">
        <f t="shared" si="6"/>
        <v>0</v>
      </c>
      <c r="J41" s="146"/>
      <c r="K41" s="143"/>
      <c r="L41" s="143"/>
      <c r="M41" s="148"/>
    </row>
    <row r="42" spans="2:13" ht="12.75">
      <c r="B42" s="142" t="str">
        <f t="shared" si="3"/>
        <v>3/4</v>
      </c>
      <c r="C42" s="143">
        <f t="shared" si="4"/>
        <v>28</v>
      </c>
      <c r="D42" s="144">
        <f t="shared" si="5"/>
        <v>0</v>
      </c>
      <c r="E42" s="144">
        <f t="shared" si="0"/>
        <v>0</v>
      </c>
      <c r="F42" s="144">
        <f t="shared" si="1"/>
        <v>0</v>
      </c>
      <c r="G42" s="144">
        <f t="shared" si="7"/>
        <v>0</v>
      </c>
      <c r="H42" s="144">
        <f t="shared" si="2"/>
        <v>0</v>
      </c>
      <c r="I42" s="144">
        <f t="shared" si="6"/>
        <v>0</v>
      </c>
      <c r="J42" s="143"/>
      <c r="K42" s="143"/>
      <c r="L42" s="143"/>
      <c r="M42" s="143"/>
    </row>
    <row r="43" spans="2:10" ht="12.75">
      <c r="B43" s="142" t="str">
        <f t="shared" si="3"/>
        <v>3/5</v>
      </c>
      <c r="C43" s="143">
        <f t="shared" si="4"/>
        <v>29</v>
      </c>
      <c r="D43" s="144">
        <f t="shared" si="5"/>
        <v>0</v>
      </c>
      <c r="E43" s="144">
        <f t="shared" si="0"/>
        <v>0</v>
      </c>
      <c r="F43" s="144">
        <f t="shared" si="1"/>
        <v>0</v>
      </c>
      <c r="G43" s="144">
        <f t="shared" si="7"/>
        <v>0</v>
      </c>
      <c r="H43" s="144">
        <f t="shared" si="2"/>
        <v>0</v>
      </c>
      <c r="I43" s="144">
        <f t="shared" si="6"/>
        <v>0</v>
      </c>
      <c r="J43" s="143"/>
    </row>
    <row r="44" spans="2:9" ht="12.75">
      <c r="B44" s="142" t="str">
        <f t="shared" si="3"/>
        <v>3/6</v>
      </c>
      <c r="C44" s="143">
        <f t="shared" si="4"/>
        <v>30</v>
      </c>
      <c r="D44" s="144">
        <f t="shared" si="5"/>
        <v>0</v>
      </c>
      <c r="E44" s="144">
        <f t="shared" si="0"/>
        <v>0</v>
      </c>
      <c r="F44" s="144">
        <f t="shared" si="1"/>
        <v>0</v>
      </c>
      <c r="G44" s="144">
        <f t="shared" si="7"/>
        <v>0</v>
      </c>
      <c r="H44" s="144">
        <f t="shared" si="2"/>
        <v>0</v>
      </c>
      <c r="I44" s="144">
        <f t="shared" si="6"/>
        <v>0</v>
      </c>
    </row>
    <row r="45" spans="2:9" ht="12.75">
      <c r="B45" s="142" t="str">
        <f t="shared" si="3"/>
        <v>3/7</v>
      </c>
      <c r="C45" s="143">
        <f t="shared" si="4"/>
        <v>31</v>
      </c>
      <c r="D45" s="144">
        <f t="shared" si="5"/>
        <v>0</v>
      </c>
      <c r="E45" s="144">
        <f t="shared" si="0"/>
        <v>0</v>
      </c>
      <c r="F45" s="144">
        <f t="shared" si="1"/>
        <v>0</v>
      </c>
      <c r="G45" s="144">
        <f t="shared" si="7"/>
        <v>0</v>
      </c>
      <c r="H45" s="144">
        <f t="shared" si="2"/>
        <v>0</v>
      </c>
      <c r="I45" s="144">
        <f t="shared" si="6"/>
        <v>0</v>
      </c>
    </row>
    <row r="46" spans="2:9" ht="12.75">
      <c r="B46" s="142" t="str">
        <f t="shared" si="3"/>
        <v>3/8</v>
      </c>
      <c r="C46" s="143">
        <f t="shared" si="4"/>
        <v>32</v>
      </c>
      <c r="D46" s="144">
        <f t="shared" si="5"/>
        <v>0</v>
      </c>
      <c r="E46" s="144">
        <f t="shared" si="0"/>
        <v>0</v>
      </c>
      <c r="F46" s="144">
        <f t="shared" si="1"/>
        <v>0</v>
      </c>
      <c r="G46" s="144">
        <f t="shared" si="7"/>
        <v>0</v>
      </c>
      <c r="H46" s="144">
        <f t="shared" si="2"/>
        <v>0</v>
      </c>
      <c r="I46" s="144">
        <f t="shared" si="6"/>
        <v>0</v>
      </c>
    </row>
    <row r="47" spans="2:9" ht="12.75">
      <c r="B47" s="142" t="str">
        <f t="shared" si="3"/>
        <v>3/9</v>
      </c>
      <c r="C47" s="143">
        <f t="shared" si="4"/>
        <v>33</v>
      </c>
      <c r="D47" s="144">
        <f t="shared" si="5"/>
        <v>0</v>
      </c>
      <c r="E47" s="144">
        <f t="shared" si="0"/>
        <v>0</v>
      </c>
      <c r="F47" s="144">
        <f t="shared" si="1"/>
        <v>0</v>
      </c>
      <c r="G47" s="144">
        <f t="shared" si="7"/>
        <v>0</v>
      </c>
      <c r="H47" s="144">
        <f t="shared" si="2"/>
        <v>0</v>
      </c>
      <c r="I47" s="144">
        <f t="shared" si="6"/>
        <v>0</v>
      </c>
    </row>
    <row r="48" spans="2:9" ht="12.75">
      <c r="B48" s="142" t="str">
        <f t="shared" si="3"/>
        <v>3/10</v>
      </c>
      <c r="C48" s="143">
        <f t="shared" si="4"/>
        <v>34</v>
      </c>
      <c r="D48" s="144">
        <f t="shared" si="5"/>
        <v>0</v>
      </c>
      <c r="E48" s="144">
        <f t="shared" si="0"/>
        <v>0</v>
      </c>
      <c r="F48" s="144">
        <f t="shared" si="1"/>
        <v>0</v>
      </c>
      <c r="G48" s="144">
        <f t="shared" si="7"/>
        <v>0</v>
      </c>
      <c r="H48" s="144">
        <f t="shared" si="2"/>
        <v>0</v>
      </c>
      <c r="I48" s="144">
        <f t="shared" si="6"/>
        <v>0</v>
      </c>
    </row>
    <row r="49" spans="2:9" ht="12.75">
      <c r="B49" s="142" t="str">
        <f t="shared" si="3"/>
        <v>3/11</v>
      </c>
      <c r="C49" s="143">
        <f t="shared" si="4"/>
        <v>35</v>
      </c>
      <c r="D49" s="144">
        <f t="shared" si="5"/>
        <v>0</v>
      </c>
      <c r="E49" s="144">
        <f t="shared" si="0"/>
        <v>0</v>
      </c>
      <c r="F49" s="144">
        <f t="shared" si="1"/>
        <v>0</v>
      </c>
      <c r="G49" s="144">
        <f t="shared" si="7"/>
        <v>0</v>
      </c>
      <c r="H49" s="144">
        <f t="shared" si="2"/>
        <v>0</v>
      </c>
      <c r="I49" s="144">
        <f t="shared" si="6"/>
        <v>0</v>
      </c>
    </row>
    <row r="50" spans="2:9" ht="12.75">
      <c r="B50" s="142" t="str">
        <f t="shared" si="3"/>
        <v>3/12</v>
      </c>
      <c r="C50" s="143">
        <f t="shared" si="4"/>
        <v>36</v>
      </c>
      <c r="D50" s="144">
        <f t="shared" si="5"/>
        <v>0</v>
      </c>
      <c r="E50" s="144">
        <f t="shared" si="0"/>
        <v>0</v>
      </c>
      <c r="F50" s="144">
        <f t="shared" si="1"/>
        <v>0</v>
      </c>
      <c r="G50" s="144">
        <f t="shared" si="7"/>
        <v>0</v>
      </c>
      <c r="H50" s="144">
        <f t="shared" si="2"/>
        <v>0</v>
      </c>
      <c r="I50" s="144">
        <f t="shared" si="6"/>
        <v>0</v>
      </c>
    </row>
    <row r="51" spans="2:9" ht="12.75">
      <c r="B51" s="142" t="str">
        <f t="shared" si="3"/>
        <v>4/1</v>
      </c>
      <c r="C51" s="143">
        <f t="shared" si="4"/>
        <v>37</v>
      </c>
      <c r="D51" s="144">
        <f t="shared" si="5"/>
        <v>0</v>
      </c>
      <c r="E51" s="144">
        <f t="shared" si="0"/>
        <v>0</v>
      </c>
      <c r="F51" s="144">
        <f t="shared" si="1"/>
        <v>0</v>
      </c>
      <c r="G51" s="144">
        <f t="shared" si="7"/>
        <v>0</v>
      </c>
      <c r="H51" s="144">
        <f t="shared" si="2"/>
        <v>0</v>
      </c>
      <c r="I51" s="144">
        <f t="shared" si="6"/>
        <v>0</v>
      </c>
    </row>
    <row r="52" spans="2:9" ht="12.75">
      <c r="B52" s="142" t="str">
        <f t="shared" si="3"/>
        <v>4/2</v>
      </c>
      <c r="C52" s="143">
        <f t="shared" si="4"/>
        <v>38</v>
      </c>
      <c r="D52" s="144">
        <f t="shared" si="5"/>
        <v>0</v>
      </c>
      <c r="E52" s="144">
        <f t="shared" si="0"/>
        <v>0</v>
      </c>
      <c r="F52" s="144">
        <f t="shared" si="1"/>
        <v>0</v>
      </c>
      <c r="G52" s="144">
        <f t="shared" si="7"/>
        <v>0</v>
      </c>
      <c r="H52" s="144">
        <f t="shared" si="2"/>
        <v>0</v>
      </c>
      <c r="I52" s="144">
        <f t="shared" si="6"/>
        <v>0</v>
      </c>
    </row>
    <row r="53" spans="2:9" ht="12.75">
      <c r="B53" s="142" t="str">
        <f t="shared" si="3"/>
        <v>4/3</v>
      </c>
      <c r="C53" s="143">
        <f t="shared" si="4"/>
        <v>39</v>
      </c>
      <c r="D53" s="144">
        <f t="shared" si="5"/>
        <v>0</v>
      </c>
      <c r="E53" s="144">
        <f t="shared" si="0"/>
        <v>0</v>
      </c>
      <c r="F53" s="144">
        <f t="shared" si="1"/>
        <v>0</v>
      </c>
      <c r="G53" s="144">
        <f t="shared" si="7"/>
        <v>0</v>
      </c>
      <c r="H53" s="144">
        <f t="shared" si="2"/>
        <v>0</v>
      </c>
      <c r="I53" s="144">
        <f t="shared" si="6"/>
        <v>0</v>
      </c>
    </row>
    <row r="54" spans="2:9" ht="12.75">
      <c r="B54" s="142" t="str">
        <f t="shared" si="3"/>
        <v>4/4</v>
      </c>
      <c r="C54" s="143">
        <f t="shared" si="4"/>
        <v>40</v>
      </c>
      <c r="D54" s="144">
        <f t="shared" si="5"/>
        <v>0</v>
      </c>
      <c r="E54" s="144">
        <f t="shared" si="0"/>
        <v>0</v>
      </c>
      <c r="F54" s="144">
        <f t="shared" si="1"/>
        <v>0</v>
      </c>
      <c r="G54" s="144">
        <f t="shared" si="7"/>
        <v>0</v>
      </c>
      <c r="H54" s="144">
        <f t="shared" si="2"/>
        <v>0</v>
      </c>
      <c r="I54" s="144">
        <f t="shared" si="6"/>
        <v>0</v>
      </c>
    </row>
    <row r="55" spans="2:9" ht="12.75">
      <c r="B55" s="142" t="str">
        <f t="shared" si="3"/>
        <v>4/5</v>
      </c>
      <c r="C55" s="143">
        <f t="shared" si="4"/>
        <v>41</v>
      </c>
      <c r="D55" s="144">
        <f t="shared" si="5"/>
        <v>0</v>
      </c>
      <c r="E55" s="144">
        <f t="shared" si="0"/>
        <v>0</v>
      </c>
      <c r="F55" s="144">
        <f t="shared" si="1"/>
        <v>0</v>
      </c>
      <c r="G55" s="144">
        <f t="shared" si="7"/>
        <v>0</v>
      </c>
      <c r="H55" s="144">
        <f t="shared" si="2"/>
        <v>0</v>
      </c>
      <c r="I55" s="144">
        <f t="shared" si="6"/>
        <v>0</v>
      </c>
    </row>
    <row r="56" spans="2:9" ht="12.75">
      <c r="B56" s="142" t="str">
        <f t="shared" si="3"/>
        <v>4/6</v>
      </c>
      <c r="C56" s="143">
        <f t="shared" si="4"/>
        <v>42</v>
      </c>
      <c r="D56" s="144">
        <f t="shared" si="5"/>
        <v>0</v>
      </c>
      <c r="E56" s="144">
        <f t="shared" si="0"/>
        <v>0</v>
      </c>
      <c r="F56" s="144">
        <f t="shared" si="1"/>
        <v>0</v>
      </c>
      <c r="G56" s="144">
        <f t="shared" si="7"/>
        <v>0</v>
      </c>
      <c r="H56" s="144">
        <f t="shared" si="2"/>
        <v>0</v>
      </c>
      <c r="I56" s="144">
        <f t="shared" si="6"/>
        <v>0</v>
      </c>
    </row>
    <row r="57" spans="2:9" ht="12.75">
      <c r="B57" s="142" t="str">
        <f t="shared" si="3"/>
        <v>4/7</v>
      </c>
      <c r="C57" s="143">
        <f t="shared" si="4"/>
        <v>43</v>
      </c>
      <c r="D57" s="144">
        <f t="shared" si="5"/>
        <v>0</v>
      </c>
      <c r="E57" s="144">
        <f t="shared" si="0"/>
        <v>0</v>
      </c>
      <c r="F57" s="144">
        <f t="shared" si="1"/>
        <v>0</v>
      </c>
      <c r="G57" s="144">
        <f t="shared" si="7"/>
        <v>0</v>
      </c>
      <c r="H57" s="144">
        <f t="shared" si="2"/>
        <v>0</v>
      </c>
      <c r="I57" s="144">
        <f t="shared" si="6"/>
        <v>0</v>
      </c>
    </row>
    <row r="58" spans="2:9" ht="12.75">
      <c r="B58" s="142" t="str">
        <f t="shared" si="3"/>
        <v>4/8</v>
      </c>
      <c r="C58" s="143">
        <f t="shared" si="4"/>
        <v>44</v>
      </c>
      <c r="D58" s="144">
        <f t="shared" si="5"/>
        <v>0</v>
      </c>
      <c r="E58" s="144">
        <f t="shared" si="0"/>
        <v>0</v>
      </c>
      <c r="F58" s="144">
        <f t="shared" si="1"/>
        <v>0</v>
      </c>
      <c r="G58" s="144">
        <f t="shared" si="7"/>
        <v>0</v>
      </c>
      <c r="H58" s="144">
        <f t="shared" si="2"/>
        <v>0</v>
      </c>
      <c r="I58" s="144">
        <f t="shared" si="6"/>
        <v>0</v>
      </c>
    </row>
    <row r="59" spans="2:9" ht="12.75">
      <c r="B59" s="142" t="str">
        <f t="shared" si="3"/>
        <v>4/9</v>
      </c>
      <c r="C59" s="143">
        <f t="shared" si="4"/>
        <v>45</v>
      </c>
      <c r="D59" s="144">
        <f t="shared" si="5"/>
        <v>0</v>
      </c>
      <c r="E59" s="144">
        <f t="shared" si="0"/>
        <v>0</v>
      </c>
      <c r="F59" s="144">
        <f t="shared" si="1"/>
        <v>0</v>
      </c>
      <c r="G59" s="144">
        <f t="shared" si="7"/>
        <v>0</v>
      </c>
      <c r="H59" s="144">
        <f t="shared" si="2"/>
        <v>0</v>
      </c>
      <c r="I59" s="144">
        <f t="shared" si="6"/>
        <v>0</v>
      </c>
    </row>
    <row r="60" spans="2:9" ht="12.75">
      <c r="B60" s="142" t="str">
        <f t="shared" si="3"/>
        <v>4/10</v>
      </c>
      <c r="C60" s="143">
        <f t="shared" si="4"/>
        <v>46</v>
      </c>
      <c r="D60" s="144">
        <f t="shared" si="5"/>
        <v>0</v>
      </c>
      <c r="E60" s="144">
        <f t="shared" si="0"/>
        <v>0</v>
      </c>
      <c r="F60" s="144">
        <f t="shared" si="1"/>
        <v>0</v>
      </c>
      <c r="G60" s="144">
        <f t="shared" si="7"/>
        <v>0</v>
      </c>
      <c r="H60" s="144">
        <f t="shared" si="2"/>
        <v>0</v>
      </c>
      <c r="I60" s="144">
        <f t="shared" si="6"/>
        <v>0</v>
      </c>
    </row>
    <row r="61" spans="2:9" ht="12.75">
      <c r="B61" s="142" t="str">
        <f t="shared" si="3"/>
        <v>4/11</v>
      </c>
      <c r="C61" s="143">
        <f t="shared" si="4"/>
        <v>47</v>
      </c>
      <c r="D61" s="144">
        <f t="shared" si="5"/>
        <v>0</v>
      </c>
      <c r="E61" s="144">
        <f t="shared" si="0"/>
        <v>0</v>
      </c>
      <c r="F61" s="144">
        <f t="shared" si="1"/>
        <v>0</v>
      </c>
      <c r="G61" s="144">
        <f t="shared" si="7"/>
        <v>0</v>
      </c>
      <c r="H61" s="144">
        <f t="shared" si="2"/>
        <v>0</v>
      </c>
      <c r="I61" s="144">
        <f t="shared" si="6"/>
        <v>0</v>
      </c>
    </row>
    <row r="62" spans="2:9" ht="12.75">
      <c r="B62" s="142" t="str">
        <f t="shared" si="3"/>
        <v>4/12</v>
      </c>
      <c r="C62" s="143">
        <f t="shared" si="4"/>
        <v>48</v>
      </c>
      <c r="D62" s="144">
        <f t="shared" si="5"/>
        <v>0</v>
      </c>
      <c r="E62" s="144">
        <f t="shared" si="0"/>
        <v>0</v>
      </c>
      <c r="F62" s="144">
        <f t="shared" si="1"/>
        <v>0</v>
      </c>
      <c r="G62" s="144">
        <f t="shared" si="7"/>
        <v>0</v>
      </c>
      <c r="H62" s="144">
        <f t="shared" si="2"/>
        <v>0</v>
      </c>
      <c r="I62" s="144">
        <f t="shared" si="6"/>
        <v>0</v>
      </c>
    </row>
    <row r="63" spans="2:9" ht="12.75">
      <c r="B63" s="142" t="str">
        <f t="shared" si="3"/>
        <v>5/1</v>
      </c>
      <c r="C63" s="143">
        <f t="shared" si="4"/>
        <v>49</v>
      </c>
      <c r="D63" s="144">
        <f t="shared" si="5"/>
        <v>0</v>
      </c>
      <c r="E63" s="144">
        <f t="shared" si="0"/>
        <v>0</v>
      </c>
      <c r="F63" s="144">
        <f t="shared" si="1"/>
        <v>0</v>
      </c>
      <c r="G63" s="144">
        <f t="shared" si="7"/>
        <v>0</v>
      </c>
      <c r="H63" s="144">
        <f t="shared" si="2"/>
        <v>0</v>
      </c>
      <c r="I63" s="144">
        <f t="shared" si="6"/>
        <v>0</v>
      </c>
    </row>
    <row r="64" spans="2:9" ht="12.75">
      <c r="B64" s="142" t="str">
        <f t="shared" si="3"/>
        <v>5/2</v>
      </c>
      <c r="C64" s="143">
        <f t="shared" si="4"/>
        <v>50</v>
      </c>
      <c r="D64" s="144">
        <f t="shared" si="5"/>
        <v>0</v>
      </c>
      <c r="E64" s="144">
        <f t="shared" si="0"/>
        <v>0</v>
      </c>
      <c r="F64" s="144">
        <f t="shared" si="1"/>
        <v>0</v>
      </c>
      <c r="G64" s="144">
        <f t="shared" si="7"/>
        <v>0</v>
      </c>
      <c r="H64" s="144">
        <f t="shared" si="2"/>
        <v>0</v>
      </c>
      <c r="I64" s="144">
        <f t="shared" si="6"/>
        <v>0</v>
      </c>
    </row>
    <row r="65" spans="2:9" ht="12.75">
      <c r="B65" s="142" t="str">
        <f t="shared" si="3"/>
        <v>5/3</v>
      </c>
      <c r="C65" s="143">
        <f t="shared" si="4"/>
        <v>51</v>
      </c>
      <c r="D65" s="144">
        <f t="shared" si="5"/>
        <v>0</v>
      </c>
      <c r="E65" s="144">
        <f t="shared" si="0"/>
        <v>0</v>
      </c>
      <c r="F65" s="144">
        <f t="shared" si="1"/>
        <v>0</v>
      </c>
      <c r="G65" s="144">
        <f t="shared" si="7"/>
        <v>0</v>
      </c>
      <c r="H65" s="144">
        <f t="shared" si="2"/>
        <v>0</v>
      </c>
      <c r="I65" s="144">
        <f t="shared" si="6"/>
        <v>0</v>
      </c>
    </row>
    <row r="66" spans="2:9" ht="12.75">
      <c r="B66" s="142" t="str">
        <f t="shared" si="3"/>
        <v>5/4</v>
      </c>
      <c r="C66" s="143">
        <f t="shared" si="4"/>
        <v>52</v>
      </c>
      <c r="D66" s="144">
        <f t="shared" si="5"/>
        <v>0</v>
      </c>
      <c r="E66" s="144">
        <f t="shared" si="0"/>
        <v>0</v>
      </c>
      <c r="F66" s="144">
        <f t="shared" si="1"/>
        <v>0</v>
      </c>
      <c r="G66" s="144">
        <f t="shared" si="7"/>
        <v>0</v>
      </c>
      <c r="H66" s="144">
        <f t="shared" si="2"/>
        <v>0</v>
      </c>
      <c r="I66" s="144">
        <f t="shared" si="6"/>
        <v>0</v>
      </c>
    </row>
    <row r="67" spans="2:9" ht="12.75">
      <c r="B67" s="142" t="str">
        <f t="shared" si="3"/>
        <v>5/5</v>
      </c>
      <c r="C67" s="143">
        <f t="shared" si="4"/>
        <v>53</v>
      </c>
      <c r="D67" s="144">
        <f t="shared" si="5"/>
        <v>0</v>
      </c>
      <c r="E67" s="144">
        <f t="shared" si="0"/>
        <v>0</v>
      </c>
      <c r="F67" s="144">
        <f t="shared" si="1"/>
        <v>0</v>
      </c>
      <c r="G67" s="144">
        <f t="shared" si="7"/>
        <v>0</v>
      </c>
      <c r="H67" s="144">
        <f t="shared" si="2"/>
        <v>0</v>
      </c>
      <c r="I67" s="144">
        <f t="shared" si="6"/>
        <v>0</v>
      </c>
    </row>
    <row r="68" spans="2:9" ht="12.75">
      <c r="B68" s="142" t="str">
        <f t="shared" si="3"/>
        <v>5/6</v>
      </c>
      <c r="C68" s="143">
        <f t="shared" si="4"/>
        <v>54</v>
      </c>
      <c r="D68" s="144">
        <f t="shared" si="5"/>
        <v>0</v>
      </c>
      <c r="E68" s="144">
        <f t="shared" si="0"/>
        <v>0</v>
      </c>
      <c r="F68" s="144">
        <f t="shared" si="1"/>
        <v>0</v>
      </c>
      <c r="G68" s="144">
        <f t="shared" si="7"/>
        <v>0</v>
      </c>
      <c r="H68" s="144">
        <f t="shared" si="2"/>
        <v>0</v>
      </c>
      <c r="I68" s="144">
        <f t="shared" si="6"/>
        <v>0</v>
      </c>
    </row>
    <row r="69" spans="2:9" ht="12.75">
      <c r="B69" s="142" t="str">
        <f t="shared" si="3"/>
        <v>5/7</v>
      </c>
      <c r="C69" s="143">
        <f t="shared" si="4"/>
        <v>55</v>
      </c>
      <c r="D69" s="144">
        <f t="shared" si="5"/>
        <v>0</v>
      </c>
      <c r="E69" s="144">
        <f t="shared" si="0"/>
        <v>0</v>
      </c>
      <c r="F69" s="144">
        <f t="shared" si="1"/>
        <v>0</v>
      </c>
      <c r="G69" s="144">
        <f t="shared" si="7"/>
        <v>0</v>
      </c>
      <c r="H69" s="144">
        <f t="shared" si="2"/>
        <v>0</v>
      </c>
      <c r="I69" s="144">
        <f t="shared" si="6"/>
        <v>0</v>
      </c>
    </row>
    <row r="70" spans="2:9" ht="12.75">
      <c r="B70" s="142" t="str">
        <f t="shared" si="3"/>
        <v>5/8</v>
      </c>
      <c r="C70" s="143">
        <f t="shared" si="4"/>
        <v>56</v>
      </c>
      <c r="D70" s="144">
        <f t="shared" si="5"/>
        <v>0</v>
      </c>
      <c r="E70" s="144">
        <f t="shared" si="0"/>
        <v>0</v>
      </c>
      <c r="F70" s="144">
        <f t="shared" si="1"/>
        <v>0</v>
      </c>
      <c r="G70" s="144">
        <f t="shared" si="7"/>
        <v>0</v>
      </c>
      <c r="H70" s="144">
        <f t="shared" si="2"/>
        <v>0</v>
      </c>
      <c r="I70" s="144">
        <f t="shared" si="6"/>
        <v>0</v>
      </c>
    </row>
    <row r="71" spans="2:9" ht="12.75">
      <c r="B71" s="142" t="str">
        <f t="shared" si="3"/>
        <v>5/9</v>
      </c>
      <c r="C71" s="143">
        <f t="shared" si="4"/>
        <v>57</v>
      </c>
      <c r="D71" s="144">
        <f t="shared" si="5"/>
        <v>0</v>
      </c>
      <c r="E71" s="144">
        <f t="shared" si="0"/>
        <v>0</v>
      </c>
      <c r="F71" s="144">
        <f t="shared" si="1"/>
        <v>0</v>
      </c>
      <c r="G71" s="144">
        <f t="shared" si="7"/>
        <v>0</v>
      </c>
      <c r="H71" s="144">
        <f t="shared" si="2"/>
        <v>0</v>
      </c>
      <c r="I71" s="144">
        <f t="shared" si="6"/>
        <v>0</v>
      </c>
    </row>
    <row r="72" spans="2:9" ht="12.75">
      <c r="B72" s="142" t="str">
        <f t="shared" si="3"/>
        <v>5/10</v>
      </c>
      <c r="C72" s="143">
        <f t="shared" si="4"/>
        <v>58</v>
      </c>
      <c r="D72" s="144">
        <f t="shared" si="5"/>
        <v>0</v>
      </c>
      <c r="E72" s="144">
        <f t="shared" si="0"/>
        <v>0</v>
      </c>
      <c r="F72" s="144">
        <f t="shared" si="1"/>
        <v>0</v>
      </c>
      <c r="G72" s="144">
        <f t="shared" si="7"/>
        <v>0</v>
      </c>
      <c r="H72" s="144">
        <f t="shared" si="2"/>
        <v>0</v>
      </c>
      <c r="I72" s="144">
        <f t="shared" si="6"/>
        <v>0</v>
      </c>
    </row>
    <row r="73" spans="2:9" ht="12.75">
      <c r="B73" s="142" t="str">
        <f t="shared" si="3"/>
        <v>5/11</v>
      </c>
      <c r="C73" s="143">
        <f t="shared" si="4"/>
        <v>59</v>
      </c>
      <c r="D73" s="144">
        <f t="shared" si="5"/>
        <v>0</v>
      </c>
      <c r="E73" s="144">
        <f t="shared" si="0"/>
        <v>0</v>
      </c>
      <c r="F73" s="144">
        <f t="shared" si="1"/>
        <v>0</v>
      </c>
      <c r="G73" s="144">
        <f t="shared" si="7"/>
        <v>0</v>
      </c>
      <c r="H73" s="144">
        <f t="shared" si="2"/>
        <v>0</v>
      </c>
      <c r="I73" s="144">
        <f t="shared" si="6"/>
        <v>0</v>
      </c>
    </row>
    <row r="74" spans="2:9" ht="12.75">
      <c r="B74" s="142" t="str">
        <f t="shared" si="3"/>
        <v>5/12</v>
      </c>
      <c r="C74" s="143">
        <f t="shared" si="4"/>
        <v>60</v>
      </c>
      <c r="D74" s="144">
        <f t="shared" si="5"/>
        <v>0</v>
      </c>
      <c r="E74" s="144">
        <f t="shared" si="0"/>
        <v>0</v>
      </c>
      <c r="F74" s="144">
        <f t="shared" si="1"/>
        <v>0</v>
      </c>
      <c r="G74" s="144">
        <f t="shared" si="7"/>
        <v>0</v>
      </c>
      <c r="H74" s="144">
        <f t="shared" si="2"/>
        <v>0</v>
      </c>
      <c r="I74" s="144">
        <f t="shared" si="6"/>
        <v>0</v>
      </c>
    </row>
    <row r="75" spans="2:9" ht="12.75">
      <c r="B75" s="142" t="str">
        <f t="shared" si="3"/>
        <v>6/1</v>
      </c>
      <c r="C75" s="143">
        <f t="shared" si="4"/>
        <v>61</v>
      </c>
      <c r="D75" s="144">
        <f t="shared" si="5"/>
        <v>0</v>
      </c>
      <c r="E75" s="144">
        <f t="shared" si="0"/>
        <v>0</v>
      </c>
      <c r="F75" s="144">
        <f t="shared" si="1"/>
        <v>0</v>
      </c>
      <c r="G75" s="144">
        <f t="shared" si="7"/>
        <v>0</v>
      </c>
      <c r="H75" s="144">
        <f t="shared" si="2"/>
        <v>0</v>
      </c>
      <c r="I75" s="144">
        <f t="shared" si="6"/>
        <v>0</v>
      </c>
    </row>
    <row r="76" spans="2:9" ht="12.75">
      <c r="B76" s="142" t="str">
        <f t="shared" si="3"/>
        <v>6/2</v>
      </c>
      <c r="C76" s="143">
        <f t="shared" si="4"/>
        <v>62</v>
      </c>
      <c r="D76" s="144">
        <f t="shared" si="5"/>
        <v>0</v>
      </c>
      <c r="E76" s="144">
        <f t="shared" si="0"/>
        <v>0</v>
      </c>
      <c r="F76" s="144">
        <f t="shared" si="1"/>
        <v>0</v>
      </c>
      <c r="G76" s="144">
        <f t="shared" si="7"/>
        <v>0</v>
      </c>
      <c r="H76" s="144">
        <f t="shared" si="2"/>
        <v>0</v>
      </c>
      <c r="I76" s="144">
        <f t="shared" si="6"/>
        <v>0</v>
      </c>
    </row>
    <row r="77" spans="2:9" ht="12.75">
      <c r="B77" s="142" t="str">
        <f t="shared" si="3"/>
        <v>6/3</v>
      </c>
      <c r="C77" s="143">
        <f t="shared" si="4"/>
        <v>63</v>
      </c>
      <c r="D77" s="144">
        <f t="shared" si="5"/>
        <v>0</v>
      </c>
      <c r="E77" s="144">
        <f t="shared" si="0"/>
        <v>0</v>
      </c>
      <c r="F77" s="144">
        <f t="shared" si="1"/>
        <v>0</v>
      </c>
      <c r="G77" s="144">
        <f t="shared" si="7"/>
        <v>0</v>
      </c>
      <c r="H77" s="144">
        <f t="shared" si="2"/>
        <v>0</v>
      </c>
      <c r="I77" s="144">
        <f t="shared" si="6"/>
        <v>0</v>
      </c>
    </row>
    <row r="78" spans="2:9" ht="12.75">
      <c r="B78" s="142" t="str">
        <f t="shared" si="3"/>
        <v>6/4</v>
      </c>
      <c r="C78" s="143">
        <f t="shared" si="4"/>
        <v>64</v>
      </c>
      <c r="D78" s="144">
        <f t="shared" si="5"/>
        <v>0</v>
      </c>
      <c r="E78" s="144">
        <f t="shared" si="0"/>
        <v>0</v>
      </c>
      <c r="F78" s="144">
        <f t="shared" si="1"/>
        <v>0</v>
      </c>
      <c r="G78" s="144">
        <f t="shared" si="7"/>
        <v>0</v>
      </c>
      <c r="H78" s="144">
        <f t="shared" si="2"/>
        <v>0</v>
      </c>
      <c r="I78" s="144">
        <f t="shared" si="6"/>
        <v>0</v>
      </c>
    </row>
    <row r="79" spans="2:9" ht="12.75">
      <c r="B79" s="142" t="str">
        <f t="shared" si="3"/>
        <v>6/5</v>
      </c>
      <c r="C79" s="143">
        <f t="shared" si="4"/>
        <v>65</v>
      </c>
      <c r="D79" s="144">
        <f t="shared" si="5"/>
        <v>0</v>
      </c>
      <c r="E79" s="144">
        <f aca="true" t="shared" si="8" ref="E79:E142">D79-F79</f>
        <v>0</v>
      </c>
      <c r="F79" s="144">
        <f aca="true" t="shared" si="9" ref="F79:F142">(H78*$F$13)/12</f>
        <v>0</v>
      </c>
      <c r="G79" s="144">
        <f t="shared" si="7"/>
        <v>0</v>
      </c>
      <c r="H79" s="144">
        <f aca="true" t="shared" si="10" ref="H79:H142">H78-E79-G79</f>
        <v>0</v>
      </c>
      <c r="I79" s="144">
        <f t="shared" si="6"/>
        <v>0</v>
      </c>
    </row>
    <row r="80" spans="2:9" ht="12.75">
      <c r="B80" s="142" t="str">
        <f aca="true" t="shared" si="11" ref="B80:B143">CONCATENATE(INT((C80-1)/12)+1,"/",MOD((C80-1),12)+1)</f>
        <v>6/6</v>
      </c>
      <c r="C80" s="143">
        <f aca="true" t="shared" si="12" ref="C80:C143">C79+1</f>
        <v>66</v>
      </c>
      <c r="D80" s="144">
        <f aca="true" t="shared" si="13" ref="D80:D143">$D$15</f>
        <v>0</v>
      </c>
      <c r="E80" s="144">
        <f t="shared" si="8"/>
        <v>0</v>
      </c>
      <c r="F80" s="144">
        <f t="shared" si="9"/>
        <v>0</v>
      </c>
      <c r="G80" s="144">
        <f t="shared" si="7"/>
        <v>0</v>
      </c>
      <c r="H80" s="144">
        <f t="shared" si="10"/>
        <v>0</v>
      </c>
      <c r="I80" s="144">
        <f aca="true" t="shared" si="14" ref="I80:I143">I79+F80</f>
        <v>0</v>
      </c>
    </row>
    <row r="81" spans="2:9" ht="12.75">
      <c r="B81" s="142" t="str">
        <f t="shared" si="11"/>
        <v>6/7</v>
      </c>
      <c r="C81" s="143">
        <f t="shared" si="12"/>
        <v>67</v>
      </c>
      <c r="D81" s="144">
        <f t="shared" si="13"/>
        <v>0</v>
      </c>
      <c r="E81" s="144">
        <f t="shared" si="8"/>
        <v>0</v>
      </c>
      <c r="F81" s="144">
        <f t="shared" si="9"/>
        <v>0</v>
      </c>
      <c r="G81" s="144">
        <f aca="true" t="shared" si="15" ref="G81:G144">G80</f>
        <v>0</v>
      </c>
      <c r="H81" s="144">
        <f t="shared" si="10"/>
        <v>0</v>
      </c>
      <c r="I81" s="144">
        <f t="shared" si="14"/>
        <v>0</v>
      </c>
    </row>
    <row r="82" spans="2:9" ht="12.75">
      <c r="B82" s="142" t="str">
        <f t="shared" si="11"/>
        <v>6/8</v>
      </c>
      <c r="C82" s="143">
        <f t="shared" si="12"/>
        <v>68</v>
      </c>
      <c r="D82" s="144">
        <f t="shared" si="13"/>
        <v>0</v>
      </c>
      <c r="E82" s="144">
        <f t="shared" si="8"/>
        <v>0</v>
      </c>
      <c r="F82" s="144">
        <f t="shared" si="9"/>
        <v>0</v>
      </c>
      <c r="G82" s="144">
        <f t="shared" si="15"/>
        <v>0</v>
      </c>
      <c r="H82" s="144">
        <f t="shared" si="10"/>
        <v>0</v>
      </c>
      <c r="I82" s="144">
        <f t="shared" si="14"/>
        <v>0</v>
      </c>
    </row>
    <row r="83" spans="2:9" ht="12.75">
      <c r="B83" s="142" t="str">
        <f t="shared" si="11"/>
        <v>6/9</v>
      </c>
      <c r="C83" s="143">
        <f t="shared" si="12"/>
        <v>69</v>
      </c>
      <c r="D83" s="144">
        <f t="shared" si="13"/>
        <v>0</v>
      </c>
      <c r="E83" s="144">
        <f t="shared" si="8"/>
        <v>0</v>
      </c>
      <c r="F83" s="144">
        <f t="shared" si="9"/>
        <v>0</v>
      </c>
      <c r="G83" s="144">
        <f t="shared" si="15"/>
        <v>0</v>
      </c>
      <c r="H83" s="144">
        <f t="shared" si="10"/>
        <v>0</v>
      </c>
      <c r="I83" s="144">
        <f t="shared" si="14"/>
        <v>0</v>
      </c>
    </row>
    <row r="84" spans="2:9" ht="12.75">
      <c r="B84" s="142" t="str">
        <f t="shared" si="11"/>
        <v>6/10</v>
      </c>
      <c r="C84" s="143">
        <f t="shared" si="12"/>
        <v>70</v>
      </c>
      <c r="D84" s="144">
        <f t="shared" si="13"/>
        <v>0</v>
      </c>
      <c r="E84" s="144">
        <f t="shared" si="8"/>
        <v>0</v>
      </c>
      <c r="F84" s="144">
        <f t="shared" si="9"/>
        <v>0</v>
      </c>
      <c r="G84" s="144">
        <f t="shared" si="15"/>
        <v>0</v>
      </c>
      <c r="H84" s="144">
        <f t="shared" si="10"/>
        <v>0</v>
      </c>
      <c r="I84" s="144">
        <f t="shared" si="14"/>
        <v>0</v>
      </c>
    </row>
    <row r="85" spans="2:9" ht="12.75">
      <c r="B85" s="142" t="str">
        <f t="shared" si="11"/>
        <v>6/11</v>
      </c>
      <c r="C85" s="143">
        <f t="shared" si="12"/>
        <v>71</v>
      </c>
      <c r="D85" s="144">
        <f t="shared" si="13"/>
        <v>0</v>
      </c>
      <c r="E85" s="144">
        <f t="shared" si="8"/>
        <v>0</v>
      </c>
      <c r="F85" s="144">
        <f t="shared" si="9"/>
        <v>0</v>
      </c>
      <c r="G85" s="144">
        <f t="shared" si="15"/>
        <v>0</v>
      </c>
      <c r="H85" s="144">
        <f t="shared" si="10"/>
        <v>0</v>
      </c>
      <c r="I85" s="144">
        <f t="shared" si="14"/>
        <v>0</v>
      </c>
    </row>
    <row r="86" spans="2:9" ht="12.75">
      <c r="B86" s="142" t="str">
        <f t="shared" si="11"/>
        <v>6/12</v>
      </c>
      <c r="C86" s="143">
        <f t="shared" si="12"/>
        <v>72</v>
      </c>
      <c r="D86" s="144">
        <f t="shared" si="13"/>
        <v>0</v>
      </c>
      <c r="E86" s="144">
        <f t="shared" si="8"/>
        <v>0</v>
      </c>
      <c r="F86" s="144">
        <f t="shared" si="9"/>
        <v>0</v>
      </c>
      <c r="G86" s="144">
        <f t="shared" si="15"/>
        <v>0</v>
      </c>
      <c r="H86" s="144">
        <f t="shared" si="10"/>
        <v>0</v>
      </c>
      <c r="I86" s="144">
        <f t="shared" si="14"/>
        <v>0</v>
      </c>
    </row>
    <row r="87" spans="2:9" ht="12.75">
      <c r="B87" s="142" t="str">
        <f t="shared" si="11"/>
        <v>7/1</v>
      </c>
      <c r="C87" s="143">
        <f t="shared" si="12"/>
        <v>73</v>
      </c>
      <c r="D87" s="144">
        <f t="shared" si="13"/>
        <v>0</v>
      </c>
      <c r="E87" s="144">
        <f t="shared" si="8"/>
        <v>0</v>
      </c>
      <c r="F87" s="144">
        <f t="shared" si="9"/>
        <v>0</v>
      </c>
      <c r="G87" s="144">
        <f t="shared" si="15"/>
        <v>0</v>
      </c>
      <c r="H87" s="144">
        <f t="shared" si="10"/>
        <v>0</v>
      </c>
      <c r="I87" s="144">
        <f t="shared" si="14"/>
        <v>0</v>
      </c>
    </row>
    <row r="88" spans="2:9" ht="12.75">
      <c r="B88" s="142" t="str">
        <f t="shared" si="11"/>
        <v>7/2</v>
      </c>
      <c r="C88" s="143">
        <f t="shared" si="12"/>
        <v>74</v>
      </c>
      <c r="D88" s="144">
        <f t="shared" si="13"/>
        <v>0</v>
      </c>
      <c r="E88" s="144">
        <f t="shared" si="8"/>
        <v>0</v>
      </c>
      <c r="F88" s="144">
        <f t="shared" si="9"/>
        <v>0</v>
      </c>
      <c r="G88" s="144">
        <f t="shared" si="15"/>
        <v>0</v>
      </c>
      <c r="H88" s="144">
        <f t="shared" si="10"/>
        <v>0</v>
      </c>
      <c r="I88" s="144">
        <f t="shared" si="14"/>
        <v>0</v>
      </c>
    </row>
    <row r="89" spans="2:9" ht="12.75">
      <c r="B89" s="142" t="str">
        <f t="shared" si="11"/>
        <v>7/3</v>
      </c>
      <c r="C89" s="143">
        <f t="shared" si="12"/>
        <v>75</v>
      </c>
      <c r="D89" s="144">
        <f t="shared" si="13"/>
        <v>0</v>
      </c>
      <c r="E89" s="144">
        <f t="shared" si="8"/>
        <v>0</v>
      </c>
      <c r="F89" s="144">
        <f t="shared" si="9"/>
        <v>0</v>
      </c>
      <c r="G89" s="144">
        <f t="shared" si="15"/>
        <v>0</v>
      </c>
      <c r="H89" s="144">
        <f t="shared" si="10"/>
        <v>0</v>
      </c>
      <c r="I89" s="144">
        <f t="shared" si="14"/>
        <v>0</v>
      </c>
    </row>
    <row r="90" spans="2:9" ht="12.75">
      <c r="B90" s="142" t="str">
        <f t="shared" si="11"/>
        <v>7/4</v>
      </c>
      <c r="C90" s="143">
        <f t="shared" si="12"/>
        <v>76</v>
      </c>
      <c r="D90" s="144">
        <f t="shared" si="13"/>
        <v>0</v>
      </c>
      <c r="E90" s="144">
        <f t="shared" si="8"/>
        <v>0</v>
      </c>
      <c r="F90" s="144">
        <f t="shared" si="9"/>
        <v>0</v>
      </c>
      <c r="G90" s="144">
        <f t="shared" si="15"/>
        <v>0</v>
      </c>
      <c r="H90" s="144">
        <f t="shared" si="10"/>
        <v>0</v>
      </c>
      <c r="I90" s="144">
        <f t="shared" si="14"/>
        <v>0</v>
      </c>
    </row>
    <row r="91" spans="2:9" ht="12.75">
      <c r="B91" s="142" t="str">
        <f t="shared" si="11"/>
        <v>7/5</v>
      </c>
      <c r="C91" s="143">
        <f t="shared" si="12"/>
        <v>77</v>
      </c>
      <c r="D91" s="144">
        <f t="shared" si="13"/>
        <v>0</v>
      </c>
      <c r="E91" s="144">
        <f t="shared" si="8"/>
        <v>0</v>
      </c>
      <c r="F91" s="144">
        <f t="shared" si="9"/>
        <v>0</v>
      </c>
      <c r="G91" s="144">
        <f t="shared" si="15"/>
        <v>0</v>
      </c>
      <c r="H91" s="144">
        <f t="shared" si="10"/>
        <v>0</v>
      </c>
      <c r="I91" s="144">
        <f t="shared" si="14"/>
        <v>0</v>
      </c>
    </row>
    <row r="92" spans="2:9" ht="12.75">
      <c r="B92" s="142" t="str">
        <f t="shared" si="11"/>
        <v>7/6</v>
      </c>
      <c r="C92" s="143">
        <f t="shared" si="12"/>
        <v>78</v>
      </c>
      <c r="D92" s="144">
        <f t="shared" si="13"/>
        <v>0</v>
      </c>
      <c r="E92" s="144">
        <f t="shared" si="8"/>
        <v>0</v>
      </c>
      <c r="F92" s="144">
        <f t="shared" si="9"/>
        <v>0</v>
      </c>
      <c r="G92" s="144">
        <f t="shared" si="15"/>
        <v>0</v>
      </c>
      <c r="H92" s="144">
        <f t="shared" si="10"/>
        <v>0</v>
      </c>
      <c r="I92" s="144">
        <f t="shared" si="14"/>
        <v>0</v>
      </c>
    </row>
    <row r="93" spans="2:9" ht="12.75">
      <c r="B93" s="142" t="str">
        <f t="shared" si="11"/>
        <v>7/7</v>
      </c>
      <c r="C93" s="143">
        <f t="shared" si="12"/>
        <v>79</v>
      </c>
      <c r="D93" s="144">
        <f t="shared" si="13"/>
        <v>0</v>
      </c>
      <c r="E93" s="144">
        <f t="shared" si="8"/>
        <v>0</v>
      </c>
      <c r="F93" s="144">
        <f t="shared" si="9"/>
        <v>0</v>
      </c>
      <c r="G93" s="144">
        <f t="shared" si="15"/>
        <v>0</v>
      </c>
      <c r="H93" s="144">
        <f t="shared" si="10"/>
        <v>0</v>
      </c>
      <c r="I93" s="144">
        <f t="shared" si="14"/>
        <v>0</v>
      </c>
    </row>
    <row r="94" spans="2:9" ht="12.75">
      <c r="B94" s="142" t="str">
        <f t="shared" si="11"/>
        <v>7/8</v>
      </c>
      <c r="C94" s="143">
        <f t="shared" si="12"/>
        <v>80</v>
      </c>
      <c r="D94" s="144">
        <f t="shared" si="13"/>
        <v>0</v>
      </c>
      <c r="E94" s="144">
        <f t="shared" si="8"/>
        <v>0</v>
      </c>
      <c r="F94" s="144">
        <f t="shared" si="9"/>
        <v>0</v>
      </c>
      <c r="G94" s="144">
        <f t="shared" si="15"/>
        <v>0</v>
      </c>
      <c r="H94" s="144">
        <f t="shared" si="10"/>
        <v>0</v>
      </c>
      <c r="I94" s="144">
        <f t="shared" si="14"/>
        <v>0</v>
      </c>
    </row>
    <row r="95" spans="2:9" ht="12.75">
      <c r="B95" s="142" t="str">
        <f t="shared" si="11"/>
        <v>7/9</v>
      </c>
      <c r="C95" s="143">
        <f t="shared" si="12"/>
        <v>81</v>
      </c>
      <c r="D95" s="144">
        <f t="shared" si="13"/>
        <v>0</v>
      </c>
      <c r="E95" s="144">
        <f t="shared" si="8"/>
        <v>0</v>
      </c>
      <c r="F95" s="144">
        <f t="shared" si="9"/>
        <v>0</v>
      </c>
      <c r="G95" s="144">
        <f t="shared" si="15"/>
        <v>0</v>
      </c>
      <c r="H95" s="144">
        <f t="shared" si="10"/>
        <v>0</v>
      </c>
      <c r="I95" s="144">
        <f t="shared" si="14"/>
        <v>0</v>
      </c>
    </row>
    <row r="96" spans="2:9" ht="12.75">
      <c r="B96" s="142" t="str">
        <f t="shared" si="11"/>
        <v>7/10</v>
      </c>
      <c r="C96" s="143">
        <f t="shared" si="12"/>
        <v>82</v>
      </c>
      <c r="D96" s="144">
        <f t="shared" si="13"/>
        <v>0</v>
      </c>
      <c r="E96" s="144">
        <f t="shared" si="8"/>
        <v>0</v>
      </c>
      <c r="F96" s="144">
        <f t="shared" si="9"/>
        <v>0</v>
      </c>
      <c r="G96" s="144">
        <f t="shared" si="15"/>
        <v>0</v>
      </c>
      <c r="H96" s="144">
        <f t="shared" si="10"/>
        <v>0</v>
      </c>
      <c r="I96" s="144">
        <f t="shared" si="14"/>
        <v>0</v>
      </c>
    </row>
    <row r="97" spans="2:9" ht="12.75">
      <c r="B97" s="142" t="str">
        <f t="shared" si="11"/>
        <v>7/11</v>
      </c>
      <c r="C97" s="143">
        <f t="shared" si="12"/>
        <v>83</v>
      </c>
      <c r="D97" s="144">
        <f t="shared" si="13"/>
        <v>0</v>
      </c>
      <c r="E97" s="144">
        <f t="shared" si="8"/>
        <v>0</v>
      </c>
      <c r="F97" s="144">
        <f t="shared" si="9"/>
        <v>0</v>
      </c>
      <c r="G97" s="144">
        <f t="shared" si="15"/>
        <v>0</v>
      </c>
      <c r="H97" s="144">
        <f t="shared" si="10"/>
        <v>0</v>
      </c>
      <c r="I97" s="144">
        <f t="shared" si="14"/>
        <v>0</v>
      </c>
    </row>
    <row r="98" spans="2:9" ht="12.75">
      <c r="B98" s="142" t="str">
        <f t="shared" si="11"/>
        <v>7/12</v>
      </c>
      <c r="C98" s="143">
        <f t="shared" si="12"/>
        <v>84</v>
      </c>
      <c r="D98" s="144">
        <f t="shared" si="13"/>
        <v>0</v>
      </c>
      <c r="E98" s="144">
        <f t="shared" si="8"/>
        <v>0</v>
      </c>
      <c r="F98" s="144">
        <f t="shared" si="9"/>
        <v>0</v>
      </c>
      <c r="G98" s="144">
        <f t="shared" si="15"/>
        <v>0</v>
      </c>
      <c r="H98" s="144">
        <f t="shared" si="10"/>
        <v>0</v>
      </c>
      <c r="I98" s="144">
        <f t="shared" si="14"/>
        <v>0</v>
      </c>
    </row>
    <row r="99" spans="2:9" ht="12.75">
      <c r="B99" s="142" t="str">
        <f t="shared" si="11"/>
        <v>8/1</v>
      </c>
      <c r="C99" s="143">
        <f t="shared" si="12"/>
        <v>85</v>
      </c>
      <c r="D99" s="144">
        <f t="shared" si="13"/>
        <v>0</v>
      </c>
      <c r="E99" s="144">
        <f t="shared" si="8"/>
        <v>0</v>
      </c>
      <c r="F99" s="144">
        <f t="shared" si="9"/>
        <v>0</v>
      </c>
      <c r="G99" s="144">
        <f t="shared" si="15"/>
        <v>0</v>
      </c>
      <c r="H99" s="144">
        <f t="shared" si="10"/>
        <v>0</v>
      </c>
      <c r="I99" s="144">
        <f t="shared" si="14"/>
        <v>0</v>
      </c>
    </row>
    <row r="100" spans="2:9" ht="12.75">
      <c r="B100" s="142" t="str">
        <f t="shared" si="11"/>
        <v>8/2</v>
      </c>
      <c r="C100" s="143">
        <f t="shared" si="12"/>
        <v>86</v>
      </c>
      <c r="D100" s="144">
        <f t="shared" si="13"/>
        <v>0</v>
      </c>
      <c r="E100" s="144">
        <f t="shared" si="8"/>
        <v>0</v>
      </c>
      <c r="F100" s="144">
        <f t="shared" si="9"/>
        <v>0</v>
      </c>
      <c r="G100" s="144">
        <f t="shared" si="15"/>
        <v>0</v>
      </c>
      <c r="H100" s="144">
        <f t="shared" si="10"/>
        <v>0</v>
      </c>
      <c r="I100" s="144">
        <f t="shared" si="14"/>
        <v>0</v>
      </c>
    </row>
    <row r="101" spans="2:9" ht="12.75">
      <c r="B101" s="142" t="str">
        <f t="shared" si="11"/>
        <v>8/3</v>
      </c>
      <c r="C101" s="143">
        <f t="shared" si="12"/>
        <v>87</v>
      </c>
      <c r="D101" s="144">
        <f t="shared" si="13"/>
        <v>0</v>
      </c>
      <c r="E101" s="144">
        <f t="shared" si="8"/>
        <v>0</v>
      </c>
      <c r="F101" s="144">
        <f t="shared" si="9"/>
        <v>0</v>
      </c>
      <c r="G101" s="144">
        <f t="shared" si="15"/>
        <v>0</v>
      </c>
      <c r="H101" s="144">
        <f t="shared" si="10"/>
        <v>0</v>
      </c>
      <c r="I101" s="144">
        <f t="shared" si="14"/>
        <v>0</v>
      </c>
    </row>
    <row r="102" spans="2:9" ht="12.75">
      <c r="B102" s="142" t="str">
        <f t="shared" si="11"/>
        <v>8/4</v>
      </c>
      <c r="C102" s="143">
        <f t="shared" si="12"/>
        <v>88</v>
      </c>
      <c r="D102" s="144">
        <f t="shared" si="13"/>
        <v>0</v>
      </c>
      <c r="E102" s="144">
        <f t="shared" si="8"/>
        <v>0</v>
      </c>
      <c r="F102" s="144">
        <f t="shared" si="9"/>
        <v>0</v>
      </c>
      <c r="G102" s="144">
        <f t="shared" si="15"/>
        <v>0</v>
      </c>
      <c r="H102" s="144">
        <f t="shared" si="10"/>
        <v>0</v>
      </c>
      <c r="I102" s="144">
        <f t="shared" si="14"/>
        <v>0</v>
      </c>
    </row>
    <row r="103" spans="2:9" ht="12.75">
      <c r="B103" s="142" t="str">
        <f t="shared" si="11"/>
        <v>8/5</v>
      </c>
      <c r="C103" s="143">
        <f t="shared" si="12"/>
        <v>89</v>
      </c>
      <c r="D103" s="144">
        <f t="shared" si="13"/>
        <v>0</v>
      </c>
      <c r="E103" s="144">
        <f t="shared" si="8"/>
        <v>0</v>
      </c>
      <c r="F103" s="144">
        <f t="shared" si="9"/>
        <v>0</v>
      </c>
      <c r="G103" s="144">
        <f t="shared" si="15"/>
        <v>0</v>
      </c>
      <c r="H103" s="144">
        <f t="shared" si="10"/>
        <v>0</v>
      </c>
      <c r="I103" s="144">
        <f t="shared" si="14"/>
        <v>0</v>
      </c>
    </row>
    <row r="104" spans="2:9" ht="12.75">
      <c r="B104" s="142" t="str">
        <f t="shared" si="11"/>
        <v>8/6</v>
      </c>
      <c r="C104" s="143">
        <f t="shared" si="12"/>
        <v>90</v>
      </c>
      <c r="D104" s="144">
        <f t="shared" si="13"/>
        <v>0</v>
      </c>
      <c r="E104" s="144">
        <f t="shared" si="8"/>
        <v>0</v>
      </c>
      <c r="F104" s="144">
        <f t="shared" si="9"/>
        <v>0</v>
      </c>
      <c r="G104" s="144">
        <f t="shared" si="15"/>
        <v>0</v>
      </c>
      <c r="H104" s="144">
        <f t="shared" si="10"/>
        <v>0</v>
      </c>
      <c r="I104" s="144">
        <f t="shared" si="14"/>
        <v>0</v>
      </c>
    </row>
    <row r="105" spans="2:9" ht="12.75">
      <c r="B105" s="142" t="str">
        <f t="shared" si="11"/>
        <v>8/7</v>
      </c>
      <c r="C105" s="143">
        <f t="shared" si="12"/>
        <v>91</v>
      </c>
      <c r="D105" s="144">
        <f t="shared" si="13"/>
        <v>0</v>
      </c>
      <c r="E105" s="144">
        <f t="shared" si="8"/>
        <v>0</v>
      </c>
      <c r="F105" s="144">
        <f t="shared" si="9"/>
        <v>0</v>
      </c>
      <c r="G105" s="144">
        <f t="shared" si="15"/>
        <v>0</v>
      </c>
      <c r="H105" s="144">
        <f t="shared" si="10"/>
        <v>0</v>
      </c>
      <c r="I105" s="144">
        <f t="shared" si="14"/>
        <v>0</v>
      </c>
    </row>
    <row r="106" spans="2:9" ht="12.75">
      <c r="B106" s="142" t="str">
        <f t="shared" si="11"/>
        <v>8/8</v>
      </c>
      <c r="C106" s="143">
        <f t="shared" si="12"/>
        <v>92</v>
      </c>
      <c r="D106" s="144">
        <f t="shared" si="13"/>
        <v>0</v>
      </c>
      <c r="E106" s="144">
        <f t="shared" si="8"/>
        <v>0</v>
      </c>
      <c r="F106" s="144">
        <f t="shared" si="9"/>
        <v>0</v>
      </c>
      <c r="G106" s="144">
        <f t="shared" si="15"/>
        <v>0</v>
      </c>
      <c r="H106" s="144">
        <f t="shared" si="10"/>
        <v>0</v>
      </c>
      <c r="I106" s="144">
        <f t="shared" si="14"/>
        <v>0</v>
      </c>
    </row>
    <row r="107" spans="2:9" ht="12.75">
      <c r="B107" s="142" t="str">
        <f t="shared" si="11"/>
        <v>8/9</v>
      </c>
      <c r="C107" s="143">
        <f t="shared" si="12"/>
        <v>93</v>
      </c>
      <c r="D107" s="144">
        <f t="shared" si="13"/>
        <v>0</v>
      </c>
      <c r="E107" s="144">
        <f t="shared" si="8"/>
        <v>0</v>
      </c>
      <c r="F107" s="144">
        <f t="shared" si="9"/>
        <v>0</v>
      </c>
      <c r="G107" s="144">
        <f t="shared" si="15"/>
        <v>0</v>
      </c>
      <c r="H107" s="144">
        <f t="shared" si="10"/>
        <v>0</v>
      </c>
      <c r="I107" s="144">
        <f t="shared" si="14"/>
        <v>0</v>
      </c>
    </row>
    <row r="108" spans="2:9" ht="12.75">
      <c r="B108" s="142" t="str">
        <f t="shared" si="11"/>
        <v>8/10</v>
      </c>
      <c r="C108" s="143">
        <f t="shared" si="12"/>
        <v>94</v>
      </c>
      <c r="D108" s="144">
        <f t="shared" si="13"/>
        <v>0</v>
      </c>
      <c r="E108" s="144">
        <f t="shared" si="8"/>
        <v>0</v>
      </c>
      <c r="F108" s="144">
        <f t="shared" si="9"/>
        <v>0</v>
      </c>
      <c r="G108" s="144">
        <f t="shared" si="15"/>
        <v>0</v>
      </c>
      <c r="H108" s="144">
        <f t="shared" si="10"/>
        <v>0</v>
      </c>
      <c r="I108" s="144">
        <f t="shared" si="14"/>
        <v>0</v>
      </c>
    </row>
    <row r="109" spans="2:9" ht="12.75">
      <c r="B109" s="142" t="str">
        <f t="shared" si="11"/>
        <v>8/11</v>
      </c>
      <c r="C109" s="143">
        <f t="shared" si="12"/>
        <v>95</v>
      </c>
      <c r="D109" s="144">
        <f t="shared" si="13"/>
        <v>0</v>
      </c>
      <c r="E109" s="144">
        <f t="shared" si="8"/>
        <v>0</v>
      </c>
      <c r="F109" s="144">
        <f t="shared" si="9"/>
        <v>0</v>
      </c>
      <c r="G109" s="144">
        <f t="shared" si="15"/>
        <v>0</v>
      </c>
      <c r="H109" s="144">
        <f t="shared" si="10"/>
        <v>0</v>
      </c>
      <c r="I109" s="144">
        <f t="shared" si="14"/>
        <v>0</v>
      </c>
    </row>
    <row r="110" spans="2:9" ht="12.75">
      <c r="B110" s="142" t="str">
        <f t="shared" si="11"/>
        <v>8/12</v>
      </c>
      <c r="C110" s="143">
        <f t="shared" si="12"/>
        <v>96</v>
      </c>
      <c r="D110" s="144">
        <f t="shared" si="13"/>
        <v>0</v>
      </c>
      <c r="E110" s="144">
        <f t="shared" si="8"/>
        <v>0</v>
      </c>
      <c r="F110" s="144">
        <f t="shared" si="9"/>
        <v>0</v>
      </c>
      <c r="G110" s="144">
        <f t="shared" si="15"/>
        <v>0</v>
      </c>
      <c r="H110" s="144">
        <f t="shared" si="10"/>
        <v>0</v>
      </c>
      <c r="I110" s="144">
        <f t="shared" si="14"/>
        <v>0</v>
      </c>
    </row>
    <row r="111" spans="2:9" ht="12.75">
      <c r="B111" s="142" t="str">
        <f t="shared" si="11"/>
        <v>9/1</v>
      </c>
      <c r="C111" s="143">
        <f t="shared" si="12"/>
        <v>97</v>
      </c>
      <c r="D111" s="144">
        <f t="shared" si="13"/>
        <v>0</v>
      </c>
      <c r="E111" s="144">
        <f t="shared" si="8"/>
        <v>0</v>
      </c>
      <c r="F111" s="144">
        <f t="shared" si="9"/>
        <v>0</v>
      </c>
      <c r="G111" s="144">
        <f t="shared" si="15"/>
        <v>0</v>
      </c>
      <c r="H111" s="144">
        <f t="shared" si="10"/>
        <v>0</v>
      </c>
      <c r="I111" s="144">
        <f t="shared" si="14"/>
        <v>0</v>
      </c>
    </row>
    <row r="112" spans="2:9" ht="12.75">
      <c r="B112" s="142" t="str">
        <f t="shared" si="11"/>
        <v>9/2</v>
      </c>
      <c r="C112" s="143">
        <f t="shared" si="12"/>
        <v>98</v>
      </c>
      <c r="D112" s="144">
        <f t="shared" si="13"/>
        <v>0</v>
      </c>
      <c r="E112" s="144">
        <f t="shared" si="8"/>
        <v>0</v>
      </c>
      <c r="F112" s="144">
        <f t="shared" si="9"/>
        <v>0</v>
      </c>
      <c r="G112" s="144">
        <f t="shared" si="15"/>
        <v>0</v>
      </c>
      <c r="H112" s="144">
        <f t="shared" si="10"/>
        <v>0</v>
      </c>
      <c r="I112" s="144">
        <f t="shared" si="14"/>
        <v>0</v>
      </c>
    </row>
    <row r="113" spans="2:9" ht="12.75">
      <c r="B113" s="142" t="str">
        <f t="shared" si="11"/>
        <v>9/3</v>
      </c>
      <c r="C113" s="143">
        <f t="shared" si="12"/>
        <v>99</v>
      </c>
      <c r="D113" s="144">
        <f t="shared" si="13"/>
        <v>0</v>
      </c>
      <c r="E113" s="144">
        <f t="shared" si="8"/>
        <v>0</v>
      </c>
      <c r="F113" s="144">
        <f t="shared" si="9"/>
        <v>0</v>
      </c>
      <c r="G113" s="144">
        <f t="shared" si="15"/>
        <v>0</v>
      </c>
      <c r="H113" s="144">
        <f t="shared" si="10"/>
        <v>0</v>
      </c>
      <c r="I113" s="144">
        <f t="shared" si="14"/>
        <v>0</v>
      </c>
    </row>
    <row r="114" spans="2:9" ht="12.75">
      <c r="B114" s="142" t="str">
        <f t="shared" si="11"/>
        <v>9/4</v>
      </c>
      <c r="C114" s="143">
        <f t="shared" si="12"/>
        <v>100</v>
      </c>
      <c r="D114" s="144">
        <f t="shared" si="13"/>
        <v>0</v>
      </c>
      <c r="E114" s="144">
        <f t="shared" si="8"/>
        <v>0</v>
      </c>
      <c r="F114" s="144">
        <f t="shared" si="9"/>
        <v>0</v>
      </c>
      <c r="G114" s="144">
        <f t="shared" si="15"/>
        <v>0</v>
      </c>
      <c r="H114" s="144">
        <f t="shared" si="10"/>
        <v>0</v>
      </c>
      <c r="I114" s="144">
        <f t="shared" si="14"/>
        <v>0</v>
      </c>
    </row>
    <row r="115" spans="2:9" ht="12.75">
      <c r="B115" s="142" t="str">
        <f t="shared" si="11"/>
        <v>9/5</v>
      </c>
      <c r="C115" s="143">
        <f t="shared" si="12"/>
        <v>101</v>
      </c>
      <c r="D115" s="144">
        <f t="shared" si="13"/>
        <v>0</v>
      </c>
      <c r="E115" s="144">
        <f t="shared" si="8"/>
        <v>0</v>
      </c>
      <c r="F115" s="144">
        <f t="shared" si="9"/>
        <v>0</v>
      </c>
      <c r="G115" s="144">
        <f t="shared" si="15"/>
        <v>0</v>
      </c>
      <c r="H115" s="144">
        <f t="shared" si="10"/>
        <v>0</v>
      </c>
      <c r="I115" s="144">
        <f t="shared" si="14"/>
        <v>0</v>
      </c>
    </row>
    <row r="116" spans="2:9" ht="12.75">
      <c r="B116" s="142" t="str">
        <f t="shared" si="11"/>
        <v>9/6</v>
      </c>
      <c r="C116" s="143">
        <f t="shared" si="12"/>
        <v>102</v>
      </c>
      <c r="D116" s="144">
        <f t="shared" si="13"/>
        <v>0</v>
      </c>
      <c r="E116" s="144">
        <f t="shared" si="8"/>
        <v>0</v>
      </c>
      <c r="F116" s="144">
        <f t="shared" si="9"/>
        <v>0</v>
      </c>
      <c r="G116" s="144">
        <f t="shared" si="15"/>
        <v>0</v>
      </c>
      <c r="H116" s="144">
        <f t="shared" si="10"/>
        <v>0</v>
      </c>
      <c r="I116" s="144">
        <f t="shared" si="14"/>
        <v>0</v>
      </c>
    </row>
    <row r="117" spans="2:9" ht="12.75">
      <c r="B117" s="142" t="str">
        <f t="shared" si="11"/>
        <v>9/7</v>
      </c>
      <c r="C117" s="143">
        <f t="shared" si="12"/>
        <v>103</v>
      </c>
      <c r="D117" s="144">
        <f t="shared" si="13"/>
        <v>0</v>
      </c>
      <c r="E117" s="144">
        <f t="shared" si="8"/>
        <v>0</v>
      </c>
      <c r="F117" s="144">
        <f t="shared" si="9"/>
        <v>0</v>
      </c>
      <c r="G117" s="144">
        <f t="shared" si="15"/>
        <v>0</v>
      </c>
      <c r="H117" s="144">
        <f t="shared" si="10"/>
        <v>0</v>
      </c>
      <c r="I117" s="144">
        <f t="shared" si="14"/>
        <v>0</v>
      </c>
    </row>
    <row r="118" spans="2:9" ht="12.75">
      <c r="B118" s="142" t="str">
        <f t="shared" si="11"/>
        <v>9/8</v>
      </c>
      <c r="C118" s="143">
        <f t="shared" si="12"/>
        <v>104</v>
      </c>
      <c r="D118" s="144">
        <f t="shared" si="13"/>
        <v>0</v>
      </c>
      <c r="E118" s="144">
        <f t="shared" si="8"/>
        <v>0</v>
      </c>
      <c r="F118" s="144">
        <f t="shared" si="9"/>
        <v>0</v>
      </c>
      <c r="G118" s="144">
        <f t="shared" si="15"/>
        <v>0</v>
      </c>
      <c r="H118" s="144">
        <f t="shared" si="10"/>
        <v>0</v>
      </c>
      <c r="I118" s="144">
        <f t="shared" si="14"/>
        <v>0</v>
      </c>
    </row>
    <row r="119" spans="2:9" ht="12.75">
      <c r="B119" s="142" t="str">
        <f t="shared" si="11"/>
        <v>9/9</v>
      </c>
      <c r="C119" s="143">
        <f t="shared" si="12"/>
        <v>105</v>
      </c>
      <c r="D119" s="144">
        <f t="shared" si="13"/>
        <v>0</v>
      </c>
      <c r="E119" s="144">
        <f t="shared" si="8"/>
        <v>0</v>
      </c>
      <c r="F119" s="144">
        <f t="shared" si="9"/>
        <v>0</v>
      </c>
      <c r="G119" s="144">
        <f t="shared" si="15"/>
        <v>0</v>
      </c>
      <c r="H119" s="144">
        <f t="shared" si="10"/>
        <v>0</v>
      </c>
      <c r="I119" s="144">
        <f t="shared" si="14"/>
        <v>0</v>
      </c>
    </row>
    <row r="120" spans="2:9" ht="12.75">
      <c r="B120" s="142" t="str">
        <f t="shared" si="11"/>
        <v>9/10</v>
      </c>
      <c r="C120" s="143">
        <f t="shared" si="12"/>
        <v>106</v>
      </c>
      <c r="D120" s="144">
        <f t="shared" si="13"/>
        <v>0</v>
      </c>
      <c r="E120" s="144">
        <f t="shared" si="8"/>
        <v>0</v>
      </c>
      <c r="F120" s="144">
        <f t="shared" si="9"/>
        <v>0</v>
      </c>
      <c r="G120" s="144">
        <f t="shared" si="15"/>
        <v>0</v>
      </c>
      <c r="H120" s="144">
        <f t="shared" si="10"/>
        <v>0</v>
      </c>
      <c r="I120" s="144">
        <f t="shared" si="14"/>
        <v>0</v>
      </c>
    </row>
    <row r="121" spans="2:9" ht="12.75">
      <c r="B121" s="142" t="str">
        <f t="shared" si="11"/>
        <v>9/11</v>
      </c>
      <c r="C121" s="143">
        <f t="shared" si="12"/>
        <v>107</v>
      </c>
      <c r="D121" s="144">
        <f t="shared" si="13"/>
        <v>0</v>
      </c>
      <c r="E121" s="144">
        <f t="shared" si="8"/>
        <v>0</v>
      </c>
      <c r="F121" s="144">
        <f t="shared" si="9"/>
        <v>0</v>
      </c>
      <c r="G121" s="144">
        <f t="shared" si="15"/>
        <v>0</v>
      </c>
      <c r="H121" s="144">
        <f t="shared" si="10"/>
        <v>0</v>
      </c>
      <c r="I121" s="144">
        <f t="shared" si="14"/>
        <v>0</v>
      </c>
    </row>
    <row r="122" spans="2:9" ht="12.75">
      <c r="B122" s="142" t="str">
        <f t="shared" si="11"/>
        <v>9/12</v>
      </c>
      <c r="C122" s="143">
        <f t="shared" si="12"/>
        <v>108</v>
      </c>
      <c r="D122" s="144">
        <f t="shared" si="13"/>
        <v>0</v>
      </c>
      <c r="E122" s="144">
        <f t="shared" si="8"/>
        <v>0</v>
      </c>
      <c r="F122" s="144">
        <f t="shared" si="9"/>
        <v>0</v>
      </c>
      <c r="G122" s="144">
        <f t="shared" si="15"/>
        <v>0</v>
      </c>
      <c r="H122" s="144">
        <f t="shared" si="10"/>
        <v>0</v>
      </c>
      <c r="I122" s="144">
        <f t="shared" si="14"/>
        <v>0</v>
      </c>
    </row>
    <row r="123" spans="2:9" ht="12.75">
      <c r="B123" s="142" t="str">
        <f t="shared" si="11"/>
        <v>10/1</v>
      </c>
      <c r="C123" s="143">
        <f t="shared" si="12"/>
        <v>109</v>
      </c>
      <c r="D123" s="144">
        <f t="shared" si="13"/>
        <v>0</v>
      </c>
      <c r="E123" s="144">
        <f t="shared" si="8"/>
        <v>0</v>
      </c>
      <c r="F123" s="144">
        <f t="shared" si="9"/>
        <v>0</v>
      </c>
      <c r="G123" s="144">
        <f t="shared" si="15"/>
        <v>0</v>
      </c>
      <c r="H123" s="144">
        <f t="shared" si="10"/>
        <v>0</v>
      </c>
      <c r="I123" s="144">
        <f t="shared" si="14"/>
        <v>0</v>
      </c>
    </row>
    <row r="124" spans="2:9" ht="12.75">
      <c r="B124" s="142" t="str">
        <f t="shared" si="11"/>
        <v>10/2</v>
      </c>
      <c r="C124" s="143">
        <f t="shared" si="12"/>
        <v>110</v>
      </c>
      <c r="D124" s="144">
        <f t="shared" si="13"/>
        <v>0</v>
      </c>
      <c r="E124" s="144">
        <f t="shared" si="8"/>
        <v>0</v>
      </c>
      <c r="F124" s="144">
        <f t="shared" si="9"/>
        <v>0</v>
      </c>
      <c r="G124" s="144">
        <f t="shared" si="15"/>
        <v>0</v>
      </c>
      <c r="H124" s="144">
        <f t="shared" si="10"/>
        <v>0</v>
      </c>
      <c r="I124" s="144">
        <f t="shared" si="14"/>
        <v>0</v>
      </c>
    </row>
    <row r="125" spans="2:9" ht="12.75">
      <c r="B125" s="142" t="str">
        <f t="shared" si="11"/>
        <v>10/3</v>
      </c>
      <c r="C125" s="143">
        <f t="shared" si="12"/>
        <v>111</v>
      </c>
      <c r="D125" s="144">
        <f t="shared" si="13"/>
        <v>0</v>
      </c>
      <c r="E125" s="144">
        <f t="shared" si="8"/>
        <v>0</v>
      </c>
      <c r="F125" s="144">
        <f t="shared" si="9"/>
        <v>0</v>
      </c>
      <c r="G125" s="144">
        <f t="shared" si="15"/>
        <v>0</v>
      </c>
      <c r="H125" s="144">
        <f t="shared" si="10"/>
        <v>0</v>
      </c>
      <c r="I125" s="144">
        <f t="shared" si="14"/>
        <v>0</v>
      </c>
    </row>
    <row r="126" spans="2:9" ht="12.75">
      <c r="B126" s="142" t="str">
        <f t="shared" si="11"/>
        <v>10/4</v>
      </c>
      <c r="C126" s="143">
        <f t="shared" si="12"/>
        <v>112</v>
      </c>
      <c r="D126" s="144">
        <f t="shared" si="13"/>
        <v>0</v>
      </c>
      <c r="E126" s="144">
        <f t="shared" si="8"/>
        <v>0</v>
      </c>
      <c r="F126" s="144">
        <f t="shared" si="9"/>
        <v>0</v>
      </c>
      <c r="G126" s="144">
        <f t="shared" si="15"/>
        <v>0</v>
      </c>
      <c r="H126" s="144">
        <f t="shared" si="10"/>
        <v>0</v>
      </c>
      <c r="I126" s="144">
        <f t="shared" si="14"/>
        <v>0</v>
      </c>
    </row>
    <row r="127" spans="2:9" ht="12.75">
      <c r="B127" s="142" t="str">
        <f t="shared" si="11"/>
        <v>10/5</v>
      </c>
      <c r="C127" s="143">
        <f t="shared" si="12"/>
        <v>113</v>
      </c>
      <c r="D127" s="144">
        <f t="shared" si="13"/>
        <v>0</v>
      </c>
      <c r="E127" s="144">
        <f t="shared" si="8"/>
        <v>0</v>
      </c>
      <c r="F127" s="144">
        <f t="shared" si="9"/>
        <v>0</v>
      </c>
      <c r="G127" s="144">
        <f t="shared" si="15"/>
        <v>0</v>
      </c>
      <c r="H127" s="144">
        <f t="shared" si="10"/>
        <v>0</v>
      </c>
      <c r="I127" s="144">
        <f t="shared" si="14"/>
        <v>0</v>
      </c>
    </row>
    <row r="128" spans="2:9" ht="12.75">
      <c r="B128" s="142" t="str">
        <f t="shared" si="11"/>
        <v>10/6</v>
      </c>
      <c r="C128" s="143">
        <f t="shared" si="12"/>
        <v>114</v>
      </c>
      <c r="D128" s="144">
        <f t="shared" si="13"/>
        <v>0</v>
      </c>
      <c r="E128" s="144">
        <f t="shared" si="8"/>
        <v>0</v>
      </c>
      <c r="F128" s="144">
        <f t="shared" si="9"/>
        <v>0</v>
      </c>
      <c r="G128" s="144">
        <f t="shared" si="15"/>
        <v>0</v>
      </c>
      <c r="H128" s="144">
        <f t="shared" si="10"/>
        <v>0</v>
      </c>
      <c r="I128" s="144">
        <f t="shared" si="14"/>
        <v>0</v>
      </c>
    </row>
    <row r="129" spans="2:9" ht="12.75">
      <c r="B129" s="142" t="str">
        <f t="shared" si="11"/>
        <v>10/7</v>
      </c>
      <c r="C129" s="143">
        <f t="shared" si="12"/>
        <v>115</v>
      </c>
      <c r="D129" s="144">
        <f t="shared" si="13"/>
        <v>0</v>
      </c>
      <c r="E129" s="144">
        <f t="shared" si="8"/>
        <v>0</v>
      </c>
      <c r="F129" s="144">
        <f t="shared" si="9"/>
        <v>0</v>
      </c>
      <c r="G129" s="144">
        <f t="shared" si="15"/>
        <v>0</v>
      </c>
      <c r="H129" s="144">
        <f t="shared" si="10"/>
        <v>0</v>
      </c>
      <c r="I129" s="144">
        <f t="shared" si="14"/>
        <v>0</v>
      </c>
    </row>
    <row r="130" spans="2:9" ht="12.75">
      <c r="B130" s="142" t="str">
        <f t="shared" si="11"/>
        <v>10/8</v>
      </c>
      <c r="C130" s="143">
        <f t="shared" si="12"/>
        <v>116</v>
      </c>
      <c r="D130" s="144">
        <f t="shared" si="13"/>
        <v>0</v>
      </c>
      <c r="E130" s="144">
        <f t="shared" si="8"/>
        <v>0</v>
      </c>
      <c r="F130" s="144">
        <f t="shared" si="9"/>
        <v>0</v>
      </c>
      <c r="G130" s="144">
        <f t="shared" si="15"/>
        <v>0</v>
      </c>
      <c r="H130" s="144">
        <f t="shared" si="10"/>
        <v>0</v>
      </c>
      <c r="I130" s="144">
        <f t="shared" si="14"/>
        <v>0</v>
      </c>
    </row>
    <row r="131" spans="2:9" ht="12.75">
      <c r="B131" s="142" t="str">
        <f t="shared" si="11"/>
        <v>10/9</v>
      </c>
      <c r="C131" s="143">
        <f t="shared" si="12"/>
        <v>117</v>
      </c>
      <c r="D131" s="144">
        <f t="shared" si="13"/>
        <v>0</v>
      </c>
      <c r="E131" s="144">
        <f t="shared" si="8"/>
        <v>0</v>
      </c>
      <c r="F131" s="144">
        <f t="shared" si="9"/>
        <v>0</v>
      </c>
      <c r="G131" s="144">
        <f t="shared" si="15"/>
        <v>0</v>
      </c>
      <c r="H131" s="144">
        <f t="shared" si="10"/>
        <v>0</v>
      </c>
      <c r="I131" s="144">
        <f t="shared" si="14"/>
        <v>0</v>
      </c>
    </row>
    <row r="132" spans="2:9" ht="12.75">
      <c r="B132" s="142" t="str">
        <f t="shared" si="11"/>
        <v>10/10</v>
      </c>
      <c r="C132" s="143">
        <f t="shared" si="12"/>
        <v>118</v>
      </c>
      <c r="D132" s="144">
        <f t="shared" si="13"/>
        <v>0</v>
      </c>
      <c r="E132" s="144">
        <f t="shared" si="8"/>
        <v>0</v>
      </c>
      <c r="F132" s="144">
        <f t="shared" si="9"/>
        <v>0</v>
      </c>
      <c r="G132" s="144">
        <f t="shared" si="15"/>
        <v>0</v>
      </c>
      <c r="H132" s="144">
        <f t="shared" si="10"/>
        <v>0</v>
      </c>
      <c r="I132" s="144">
        <f t="shared" si="14"/>
        <v>0</v>
      </c>
    </row>
    <row r="133" spans="2:9" ht="12.75">
      <c r="B133" s="142" t="str">
        <f t="shared" si="11"/>
        <v>10/11</v>
      </c>
      <c r="C133" s="143">
        <f t="shared" si="12"/>
        <v>119</v>
      </c>
      <c r="D133" s="144">
        <f t="shared" si="13"/>
        <v>0</v>
      </c>
      <c r="E133" s="144">
        <f t="shared" si="8"/>
        <v>0</v>
      </c>
      <c r="F133" s="144">
        <f t="shared" si="9"/>
        <v>0</v>
      </c>
      <c r="G133" s="144">
        <f t="shared" si="15"/>
        <v>0</v>
      </c>
      <c r="H133" s="144">
        <f t="shared" si="10"/>
        <v>0</v>
      </c>
      <c r="I133" s="144">
        <f t="shared" si="14"/>
        <v>0</v>
      </c>
    </row>
    <row r="134" spans="2:9" ht="12.75">
      <c r="B134" s="142" t="str">
        <f t="shared" si="11"/>
        <v>10/12</v>
      </c>
      <c r="C134" s="143">
        <f t="shared" si="12"/>
        <v>120</v>
      </c>
      <c r="D134" s="144">
        <f t="shared" si="13"/>
        <v>0</v>
      </c>
      <c r="E134" s="144">
        <f t="shared" si="8"/>
        <v>0</v>
      </c>
      <c r="F134" s="144">
        <f t="shared" si="9"/>
        <v>0</v>
      </c>
      <c r="G134" s="144">
        <f t="shared" si="15"/>
        <v>0</v>
      </c>
      <c r="H134" s="144">
        <f t="shared" si="10"/>
        <v>0</v>
      </c>
      <c r="I134" s="144">
        <f t="shared" si="14"/>
        <v>0</v>
      </c>
    </row>
    <row r="135" spans="2:9" ht="12.75">
      <c r="B135" s="142" t="str">
        <f t="shared" si="11"/>
        <v>11/1</v>
      </c>
      <c r="C135" s="143">
        <f t="shared" si="12"/>
        <v>121</v>
      </c>
      <c r="D135" s="144">
        <f t="shared" si="13"/>
        <v>0</v>
      </c>
      <c r="E135" s="144">
        <f t="shared" si="8"/>
        <v>0</v>
      </c>
      <c r="F135" s="144">
        <f t="shared" si="9"/>
        <v>0</v>
      </c>
      <c r="G135" s="144">
        <f t="shared" si="15"/>
        <v>0</v>
      </c>
      <c r="H135" s="144">
        <f t="shared" si="10"/>
        <v>0</v>
      </c>
      <c r="I135" s="144">
        <f t="shared" si="14"/>
        <v>0</v>
      </c>
    </row>
    <row r="136" spans="2:9" ht="12.75">
      <c r="B136" s="142" t="str">
        <f t="shared" si="11"/>
        <v>11/2</v>
      </c>
      <c r="C136" s="143">
        <f t="shared" si="12"/>
        <v>122</v>
      </c>
      <c r="D136" s="144">
        <f t="shared" si="13"/>
        <v>0</v>
      </c>
      <c r="E136" s="144">
        <f t="shared" si="8"/>
        <v>0</v>
      </c>
      <c r="F136" s="144">
        <f t="shared" si="9"/>
        <v>0</v>
      </c>
      <c r="G136" s="144">
        <f t="shared" si="15"/>
        <v>0</v>
      </c>
      <c r="H136" s="144">
        <f t="shared" si="10"/>
        <v>0</v>
      </c>
      <c r="I136" s="144">
        <f t="shared" si="14"/>
        <v>0</v>
      </c>
    </row>
    <row r="137" spans="2:9" ht="12.75">
      <c r="B137" s="142" t="str">
        <f t="shared" si="11"/>
        <v>11/3</v>
      </c>
      <c r="C137" s="143">
        <f t="shared" si="12"/>
        <v>123</v>
      </c>
      <c r="D137" s="144">
        <f t="shared" si="13"/>
        <v>0</v>
      </c>
      <c r="E137" s="144">
        <f t="shared" si="8"/>
        <v>0</v>
      </c>
      <c r="F137" s="144">
        <f t="shared" si="9"/>
        <v>0</v>
      </c>
      <c r="G137" s="144">
        <f t="shared" si="15"/>
        <v>0</v>
      </c>
      <c r="H137" s="144">
        <f t="shared" si="10"/>
        <v>0</v>
      </c>
      <c r="I137" s="144">
        <f t="shared" si="14"/>
        <v>0</v>
      </c>
    </row>
    <row r="138" spans="2:9" ht="12.75">
      <c r="B138" s="142" t="str">
        <f t="shared" si="11"/>
        <v>11/4</v>
      </c>
      <c r="C138" s="143">
        <f t="shared" si="12"/>
        <v>124</v>
      </c>
      <c r="D138" s="144">
        <f t="shared" si="13"/>
        <v>0</v>
      </c>
      <c r="E138" s="144">
        <f t="shared" si="8"/>
        <v>0</v>
      </c>
      <c r="F138" s="144">
        <f t="shared" si="9"/>
        <v>0</v>
      </c>
      <c r="G138" s="144">
        <f t="shared" si="15"/>
        <v>0</v>
      </c>
      <c r="H138" s="144">
        <f t="shared" si="10"/>
        <v>0</v>
      </c>
      <c r="I138" s="144">
        <f t="shared" si="14"/>
        <v>0</v>
      </c>
    </row>
    <row r="139" spans="2:9" ht="12.75">
      <c r="B139" s="142" t="str">
        <f t="shared" si="11"/>
        <v>11/5</v>
      </c>
      <c r="C139" s="143">
        <f t="shared" si="12"/>
        <v>125</v>
      </c>
      <c r="D139" s="144">
        <f t="shared" si="13"/>
        <v>0</v>
      </c>
      <c r="E139" s="144">
        <f t="shared" si="8"/>
        <v>0</v>
      </c>
      <c r="F139" s="144">
        <f t="shared" si="9"/>
        <v>0</v>
      </c>
      <c r="G139" s="144">
        <f t="shared" si="15"/>
        <v>0</v>
      </c>
      <c r="H139" s="144">
        <f t="shared" si="10"/>
        <v>0</v>
      </c>
      <c r="I139" s="144">
        <f t="shared" si="14"/>
        <v>0</v>
      </c>
    </row>
    <row r="140" spans="2:9" ht="12.75">
      <c r="B140" s="142" t="str">
        <f t="shared" si="11"/>
        <v>11/6</v>
      </c>
      <c r="C140" s="143">
        <f t="shared" si="12"/>
        <v>126</v>
      </c>
      <c r="D140" s="144">
        <f t="shared" si="13"/>
        <v>0</v>
      </c>
      <c r="E140" s="144">
        <f t="shared" si="8"/>
        <v>0</v>
      </c>
      <c r="F140" s="144">
        <f t="shared" si="9"/>
        <v>0</v>
      </c>
      <c r="G140" s="144">
        <f t="shared" si="15"/>
        <v>0</v>
      </c>
      <c r="H140" s="144">
        <f t="shared" si="10"/>
        <v>0</v>
      </c>
      <c r="I140" s="144">
        <f t="shared" si="14"/>
        <v>0</v>
      </c>
    </row>
    <row r="141" spans="2:9" ht="12.75">
      <c r="B141" s="142" t="str">
        <f t="shared" si="11"/>
        <v>11/7</v>
      </c>
      <c r="C141" s="143">
        <f t="shared" si="12"/>
        <v>127</v>
      </c>
      <c r="D141" s="144">
        <f t="shared" si="13"/>
        <v>0</v>
      </c>
      <c r="E141" s="144">
        <f t="shared" si="8"/>
        <v>0</v>
      </c>
      <c r="F141" s="144">
        <f t="shared" si="9"/>
        <v>0</v>
      </c>
      <c r="G141" s="144">
        <f t="shared" si="15"/>
        <v>0</v>
      </c>
      <c r="H141" s="144">
        <f t="shared" si="10"/>
        <v>0</v>
      </c>
      <c r="I141" s="144">
        <f t="shared" si="14"/>
        <v>0</v>
      </c>
    </row>
    <row r="142" spans="2:9" ht="12.75">
      <c r="B142" s="142" t="str">
        <f t="shared" si="11"/>
        <v>11/8</v>
      </c>
      <c r="C142" s="143">
        <f t="shared" si="12"/>
        <v>128</v>
      </c>
      <c r="D142" s="144">
        <f t="shared" si="13"/>
        <v>0</v>
      </c>
      <c r="E142" s="144">
        <f t="shared" si="8"/>
        <v>0</v>
      </c>
      <c r="F142" s="144">
        <f t="shared" si="9"/>
        <v>0</v>
      </c>
      <c r="G142" s="144">
        <f t="shared" si="15"/>
        <v>0</v>
      </c>
      <c r="H142" s="144">
        <f t="shared" si="10"/>
        <v>0</v>
      </c>
      <c r="I142" s="144">
        <f t="shared" si="14"/>
        <v>0</v>
      </c>
    </row>
    <row r="143" spans="2:9" ht="12.75">
      <c r="B143" s="142" t="str">
        <f t="shared" si="11"/>
        <v>11/9</v>
      </c>
      <c r="C143" s="143">
        <f t="shared" si="12"/>
        <v>129</v>
      </c>
      <c r="D143" s="144">
        <f t="shared" si="13"/>
        <v>0</v>
      </c>
      <c r="E143" s="144">
        <f aca="true" t="shared" si="16" ref="E143:E206">D143-F143</f>
        <v>0</v>
      </c>
      <c r="F143" s="144">
        <f aca="true" t="shared" si="17" ref="F143:F206">(H142*$F$13)/12</f>
        <v>0</v>
      </c>
      <c r="G143" s="144">
        <f t="shared" si="15"/>
        <v>0</v>
      </c>
      <c r="H143" s="144">
        <f aca="true" t="shared" si="18" ref="H143:H206">H142-E143-G143</f>
        <v>0</v>
      </c>
      <c r="I143" s="144">
        <f t="shared" si="14"/>
        <v>0</v>
      </c>
    </row>
    <row r="144" spans="2:9" ht="12.75">
      <c r="B144" s="142" t="str">
        <f aca="true" t="shared" si="19" ref="B144:B207">CONCATENATE(INT((C144-1)/12)+1,"/",MOD((C144-1),12)+1)</f>
        <v>11/10</v>
      </c>
      <c r="C144" s="143">
        <f aca="true" t="shared" si="20" ref="C144:C207">C143+1</f>
        <v>130</v>
      </c>
      <c r="D144" s="144">
        <f aca="true" t="shared" si="21" ref="D144:D207">$D$15</f>
        <v>0</v>
      </c>
      <c r="E144" s="144">
        <f t="shared" si="16"/>
        <v>0</v>
      </c>
      <c r="F144" s="144">
        <f t="shared" si="17"/>
        <v>0</v>
      </c>
      <c r="G144" s="144">
        <f t="shared" si="15"/>
        <v>0</v>
      </c>
      <c r="H144" s="144">
        <f t="shared" si="18"/>
        <v>0</v>
      </c>
      <c r="I144" s="144">
        <f aca="true" t="shared" si="22" ref="I144:I207">I143+F144</f>
        <v>0</v>
      </c>
    </row>
    <row r="145" spans="2:9" ht="12.75">
      <c r="B145" s="142" t="str">
        <f t="shared" si="19"/>
        <v>11/11</v>
      </c>
      <c r="C145" s="143">
        <f t="shared" si="20"/>
        <v>131</v>
      </c>
      <c r="D145" s="144">
        <f t="shared" si="21"/>
        <v>0</v>
      </c>
      <c r="E145" s="144">
        <f t="shared" si="16"/>
        <v>0</v>
      </c>
      <c r="F145" s="144">
        <f t="shared" si="17"/>
        <v>0</v>
      </c>
      <c r="G145" s="144">
        <f aca="true" t="shared" si="23" ref="G145:G208">G144</f>
        <v>0</v>
      </c>
      <c r="H145" s="144">
        <f t="shared" si="18"/>
        <v>0</v>
      </c>
      <c r="I145" s="144">
        <f t="shared" si="22"/>
        <v>0</v>
      </c>
    </row>
    <row r="146" spans="2:9" ht="12.75">
      <c r="B146" s="142" t="str">
        <f t="shared" si="19"/>
        <v>11/12</v>
      </c>
      <c r="C146" s="143">
        <f t="shared" si="20"/>
        <v>132</v>
      </c>
      <c r="D146" s="144">
        <f t="shared" si="21"/>
        <v>0</v>
      </c>
      <c r="E146" s="144">
        <f t="shared" si="16"/>
        <v>0</v>
      </c>
      <c r="F146" s="144">
        <f t="shared" si="17"/>
        <v>0</v>
      </c>
      <c r="G146" s="144">
        <f t="shared" si="23"/>
        <v>0</v>
      </c>
      <c r="H146" s="144">
        <f t="shared" si="18"/>
        <v>0</v>
      </c>
      <c r="I146" s="144">
        <f t="shared" si="22"/>
        <v>0</v>
      </c>
    </row>
    <row r="147" spans="2:9" ht="12.75">
      <c r="B147" s="142" t="str">
        <f t="shared" si="19"/>
        <v>12/1</v>
      </c>
      <c r="C147" s="143">
        <f t="shared" si="20"/>
        <v>133</v>
      </c>
      <c r="D147" s="144">
        <f t="shared" si="21"/>
        <v>0</v>
      </c>
      <c r="E147" s="144">
        <f t="shared" si="16"/>
        <v>0</v>
      </c>
      <c r="F147" s="144">
        <f t="shared" si="17"/>
        <v>0</v>
      </c>
      <c r="G147" s="144">
        <f t="shared" si="23"/>
        <v>0</v>
      </c>
      <c r="H147" s="144">
        <f t="shared" si="18"/>
        <v>0</v>
      </c>
      <c r="I147" s="144">
        <f t="shared" si="22"/>
        <v>0</v>
      </c>
    </row>
    <row r="148" spans="2:9" ht="12.75">
      <c r="B148" s="142" t="str">
        <f t="shared" si="19"/>
        <v>12/2</v>
      </c>
      <c r="C148" s="143">
        <f t="shared" si="20"/>
        <v>134</v>
      </c>
      <c r="D148" s="144">
        <f t="shared" si="21"/>
        <v>0</v>
      </c>
      <c r="E148" s="144">
        <f t="shared" si="16"/>
        <v>0</v>
      </c>
      <c r="F148" s="144">
        <f t="shared" si="17"/>
        <v>0</v>
      </c>
      <c r="G148" s="144">
        <f t="shared" si="23"/>
        <v>0</v>
      </c>
      <c r="H148" s="144">
        <f t="shared" si="18"/>
        <v>0</v>
      </c>
      <c r="I148" s="144">
        <f t="shared" si="22"/>
        <v>0</v>
      </c>
    </row>
    <row r="149" spans="2:9" ht="12.75">
      <c r="B149" s="142" t="str">
        <f t="shared" si="19"/>
        <v>12/3</v>
      </c>
      <c r="C149" s="143">
        <f t="shared" si="20"/>
        <v>135</v>
      </c>
      <c r="D149" s="144">
        <f t="shared" si="21"/>
        <v>0</v>
      </c>
      <c r="E149" s="144">
        <f t="shared" si="16"/>
        <v>0</v>
      </c>
      <c r="F149" s="144">
        <f t="shared" si="17"/>
        <v>0</v>
      </c>
      <c r="G149" s="144">
        <f t="shared" si="23"/>
        <v>0</v>
      </c>
      <c r="H149" s="144">
        <f t="shared" si="18"/>
        <v>0</v>
      </c>
      <c r="I149" s="144">
        <f t="shared" si="22"/>
        <v>0</v>
      </c>
    </row>
    <row r="150" spans="2:9" ht="12.75">
      <c r="B150" s="142" t="str">
        <f t="shared" si="19"/>
        <v>12/4</v>
      </c>
      <c r="C150" s="143">
        <f t="shared" si="20"/>
        <v>136</v>
      </c>
      <c r="D150" s="144">
        <f t="shared" si="21"/>
        <v>0</v>
      </c>
      <c r="E150" s="144">
        <f t="shared" si="16"/>
        <v>0</v>
      </c>
      <c r="F150" s="144">
        <f t="shared" si="17"/>
        <v>0</v>
      </c>
      <c r="G150" s="144">
        <f t="shared" si="23"/>
        <v>0</v>
      </c>
      <c r="H150" s="144">
        <f t="shared" si="18"/>
        <v>0</v>
      </c>
      <c r="I150" s="144">
        <f t="shared" si="22"/>
        <v>0</v>
      </c>
    </row>
    <row r="151" spans="2:9" ht="12.75">
      <c r="B151" s="142" t="str">
        <f t="shared" si="19"/>
        <v>12/5</v>
      </c>
      <c r="C151" s="143">
        <f t="shared" si="20"/>
        <v>137</v>
      </c>
      <c r="D151" s="144">
        <f t="shared" si="21"/>
        <v>0</v>
      </c>
      <c r="E151" s="144">
        <f t="shared" si="16"/>
        <v>0</v>
      </c>
      <c r="F151" s="144">
        <f t="shared" si="17"/>
        <v>0</v>
      </c>
      <c r="G151" s="144">
        <f t="shared" si="23"/>
        <v>0</v>
      </c>
      <c r="H151" s="144">
        <f t="shared" si="18"/>
        <v>0</v>
      </c>
      <c r="I151" s="144">
        <f t="shared" si="22"/>
        <v>0</v>
      </c>
    </row>
    <row r="152" spans="2:9" ht="12.75">
      <c r="B152" s="142" t="str">
        <f t="shared" si="19"/>
        <v>12/6</v>
      </c>
      <c r="C152" s="143">
        <f t="shared" si="20"/>
        <v>138</v>
      </c>
      <c r="D152" s="144">
        <f t="shared" si="21"/>
        <v>0</v>
      </c>
      <c r="E152" s="144">
        <f t="shared" si="16"/>
        <v>0</v>
      </c>
      <c r="F152" s="144">
        <f t="shared" si="17"/>
        <v>0</v>
      </c>
      <c r="G152" s="144">
        <f t="shared" si="23"/>
        <v>0</v>
      </c>
      <c r="H152" s="144">
        <f t="shared" si="18"/>
        <v>0</v>
      </c>
      <c r="I152" s="144">
        <f t="shared" si="22"/>
        <v>0</v>
      </c>
    </row>
    <row r="153" spans="2:9" ht="12.75">
      <c r="B153" s="142" t="str">
        <f t="shared" si="19"/>
        <v>12/7</v>
      </c>
      <c r="C153" s="143">
        <f t="shared" si="20"/>
        <v>139</v>
      </c>
      <c r="D153" s="144">
        <f t="shared" si="21"/>
        <v>0</v>
      </c>
      <c r="E153" s="144">
        <f t="shared" si="16"/>
        <v>0</v>
      </c>
      <c r="F153" s="144">
        <f t="shared" si="17"/>
        <v>0</v>
      </c>
      <c r="G153" s="144">
        <f t="shared" si="23"/>
        <v>0</v>
      </c>
      <c r="H153" s="144">
        <f t="shared" si="18"/>
        <v>0</v>
      </c>
      <c r="I153" s="144">
        <f t="shared" si="22"/>
        <v>0</v>
      </c>
    </row>
    <row r="154" spans="2:9" ht="12.75">
      <c r="B154" s="142" t="str">
        <f t="shared" si="19"/>
        <v>12/8</v>
      </c>
      <c r="C154" s="143">
        <f t="shared" si="20"/>
        <v>140</v>
      </c>
      <c r="D154" s="144">
        <f t="shared" si="21"/>
        <v>0</v>
      </c>
      <c r="E154" s="144">
        <f t="shared" si="16"/>
        <v>0</v>
      </c>
      <c r="F154" s="144">
        <f t="shared" si="17"/>
        <v>0</v>
      </c>
      <c r="G154" s="144">
        <f t="shared" si="23"/>
        <v>0</v>
      </c>
      <c r="H154" s="144">
        <f t="shared" si="18"/>
        <v>0</v>
      </c>
      <c r="I154" s="144">
        <f t="shared" si="22"/>
        <v>0</v>
      </c>
    </row>
    <row r="155" spans="2:9" ht="12.75">
      <c r="B155" s="142" t="str">
        <f t="shared" si="19"/>
        <v>12/9</v>
      </c>
      <c r="C155" s="143">
        <f t="shared" si="20"/>
        <v>141</v>
      </c>
      <c r="D155" s="144">
        <f t="shared" si="21"/>
        <v>0</v>
      </c>
      <c r="E155" s="144">
        <f t="shared" si="16"/>
        <v>0</v>
      </c>
      <c r="F155" s="144">
        <f t="shared" si="17"/>
        <v>0</v>
      </c>
      <c r="G155" s="144">
        <f t="shared" si="23"/>
        <v>0</v>
      </c>
      <c r="H155" s="144">
        <f t="shared" si="18"/>
        <v>0</v>
      </c>
      <c r="I155" s="144">
        <f t="shared" si="22"/>
        <v>0</v>
      </c>
    </row>
    <row r="156" spans="2:9" ht="12.75">
      <c r="B156" s="142" t="str">
        <f t="shared" si="19"/>
        <v>12/10</v>
      </c>
      <c r="C156" s="143">
        <f t="shared" si="20"/>
        <v>142</v>
      </c>
      <c r="D156" s="144">
        <f t="shared" si="21"/>
        <v>0</v>
      </c>
      <c r="E156" s="144">
        <f t="shared" si="16"/>
        <v>0</v>
      </c>
      <c r="F156" s="144">
        <f t="shared" si="17"/>
        <v>0</v>
      </c>
      <c r="G156" s="144">
        <f t="shared" si="23"/>
        <v>0</v>
      </c>
      <c r="H156" s="144">
        <f t="shared" si="18"/>
        <v>0</v>
      </c>
      <c r="I156" s="144">
        <f t="shared" si="22"/>
        <v>0</v>
      </c>
    </row>
    <row r="157" spans="2:9" ht="12.75">
      <c r="B157" s="142" t="str">
        <f t="shared" si="19"/>
        <v>12/11</v>
      </c>
      <c r="C157" s="143">
        <f t="shared" si="20"/>
        <v>143</v>
      </c>
      <c r="D157" s="144">
        <f t="shared" si="21"/>
        <v>0</v>
      </c>
      <c r="E157" s="144">
        <f t="shared" si="16"/>
        <v>0</v>
      </c>
      <c r="F157" s="144">
        <f t="shared" si="17"/>
        <v>0</v>
      </c>
      <c r="G157" s="144">
        <f t="shared" si="23"/>
        <v>0</v>
      </c>
      <c r="H157" s="144">
        <f t="shared" si="18"/>
        <v>0</v>
      </c>
      <c r="I157" s="144">
        <f t="shared" si="22"/>
        <v>0</v>
      </c>
    </row>
    <row r="158" spans="1:9" s="185" customFormat="1" ht="12.75">
      <c r="A158" s="182"/>
      <c r="B158" s="142" t="str">
        <f t="shared" si="19"/>
        <v>12/12</v>
      </c>
      <c r="C158" s="183">
        <f t="shared" si="20"/>
        <v>144</v>
      </c>
      <c r="D158" s="184">
        <f t="shared" si="21"/>
        <v>0</v>
      </c>
      <c r="E158" s="184">
        <f t="shared" si="16"/>
        <v>0</v>
      </c>
      <c r="F158" s="184">
        <f t="shared" si="17"/>
        <v>0</v>
      </c>
      <c r="G158" s="184">
        <f t="shared" si="23"/>
        <v>0</v>
      </c>
      <c r="H158" s="184">
        <f t="shared" si="18"/>
        <v>0</v>
      </c>
      <c r="I158" s="184">
        <f t="shared" si="22"/>
        <v>0</v>
      </c>
    </row>
    <row r="159" spans="2:9" ht="12.75">
      <c r="B159" s="142" t="str">
        <f t="shared" si="19"/>
        <v>13/1</v>
      </c>
      <c r="C159" s="143">
        <f t="shared" si="20"/>
        <v>145</v>
      </c>
      <c r="D159" s="144">
        <f t="shared" si="21"/>
        <v>0</v>
      </c>
      <c r="E159" s="144">
        <f t="shared" si="16"/>
        <v>0</v>
      </c>
      <c r="F159" s="144">
        <f t="shared" si="17"/>
        <v>0</v>
      </c>
      <c r="G159" s="144">
        <f t="shared" si="23"/>
        <v>0</v>
      </c>
      <c r="H159" s="144">
        <f t="shared" si="18"/>
        <v>0</v>
      </c>
      <c r="I159" s="144">
        <f t="shared" si="22"/>
        <v>0</v>
      </c>
    </row>
    <row r="160" spans="2:9" ht="12.75">
      <c r="B160" s="142" t="str">
        <f t="shared" si="19"/>
        <v>13/2</v>
      </c>
      <c r="C160" s="143">
        <f t="shared" si="20"/>
        <v>146</v>
      </c>
      <c r="D160" s="144">
        <f t="shared" si="21"/>
        <v>0</v>
      </c>
      <c r="E160" s="144">
        <f t="shared" si="16"/>
        <v>0</v>
      </c>
      <c r="F160" s="144">
        <f t="shared" si="17"/>
        <v>0</v>
      </c>
      <c r="G160" s="144">
        <f t="shared" si="23"/>
        <v>0</v>
      </c>
      <c r="H160" s="144">
        <f t="shared" si="18"/>
        <v>0</v>
      </c>
      <c r="I160" s="144">
        <f t="shared" si="22"/>
        <v>0</v>
      </c>
    </row>
    <row r="161" spans="2:9" ht="12.75">
      <c r="B161" s="142" t="str">
        <f t="shared" si="19"/>
        <v>13/3</v>
      </c>
      <c r="C161" s="143">
        <f t="shared" si="20"/>
        <v>147</v>
      </c>
      <c r="D161" s="144">
        <f t="shared" si="21"/>
        <v>0</v>
      </c>
      <c r="E161" s="144">
        <f t="shared" si="16"/>
        <v>0</v>
      </c>
      <c r="F161" s="144">
        <f t="shared" si="17"/>
        <v>0</v>
      </c>
      <c r="G161" s="144">
        <f t="shared" si="23"/>
        <v>0</v>
      </c>
      <c r="H161" s="144">
        <f t="shared" si="18"/>
        <v>0</v>
      </c>
      <c r="I161" s="144">
        <f t="shared" si="22"/>
        <v>0</v>
      </c>
    </row>
    <row r="162" spans="2:9" ht="12.75">
      <c r="B162" s="142" t="str">
        <f t="shared" si="19"/>
        <v>13/4</v>
      </c>
      <c r="C162" s="143">
        <f t="shared" si="20"/>
        <v>148</v>
      </c>
      <c r="D162" s="144">
        <f t="shared" si="21"/>
        <v>0</v>
      </c>
      <c r="E162" s="144">
        <f t="shared" si="16"/>
        <v>0</v>
      </c>
      <c r="F162" s="144">
        <f t="shared" si="17"/>
        <v>0</v>
      </c>
      <c r="G162" s="144">
        <f t="shared" si="23"/>
        <v>0</v>
      </c>
      <c r="H162" s="144">
        <f t="shared" si="18"/>
        <v>0</v>
      </c>
      <c r="I162" s="144">
        <f t="shared" si="22"/>
        <v>0</v>
      </c>
    </row>
    <row r="163" spans="2:9" ht="12.75">
      <c r="B163" s="142" t="str">
        <f t="shared" si="19"/>
        <v>13/5</v>
      </c>
      <c r="C163" s="143">
        <f t="shared" si="20"/>
        <v>149</v>
      </c>
      <c r="D163" s="144">
        <f t="shared" si="21"/>
        <v>0</v>
      </c>
      <c r="E163" s="144">
        <f t="shared" si="16"/>
        <v>0</v>
      </c>
      <c r="F163" s="144">
        <f t="shared" si="17"/>
        <v>0</v>
      </c>
      <c r="G163" s="144">
        <f t="shared" si="23"/>
        <v>0</v>
      </c>
      <c r="H163" s="144">
        <f t="shared" si="18"/>
        <v>0</v>
      </c>
      <c r="I163" s="144">
        <f t="shared" si="22"/>
        <v>0</v>
      </c>
    </row>
    <row r="164" spans="2:9" ht="12.75">
      <c r="B164" s="142" t="str">
        <f t="shared" si="19"/>
        <v>13/6</v>
      </c>
      <c r="C164" s="143">
        <f t="shared" si="20"/>
        <v>150</v>
      </c>
      <c r="D164" s="144">
        <f t="shared" si="21"/>
        <v>0</v>
      </c>
      <c r="E164" s="144">
        <f t="shared" si="16"/>
        <v>0</v>
      </c>
      <c r="F164" s="144">
        <f t="shared" si="17"/>
        <v>0</v>
      </c>
      <c r="G164" s="144">
        <f t="shared" si="23"/>
        <v>0</v>
      </c>
      <c r="H164" s="144">
        <f t="shared" si="18"/>
        <v>0</v>
      </c>
      <c r="I164" s="144">
        <f t="shared" si="22"/>
        <v>0</v>
      </c>
    </row>
    <row r="165" spans="2:9" ht="12.75">
      <c r="B165" s="142" t="str">
        <f t="shared" si="19"/>
        <v>13/7</v>
      </c>
      <c r="C165" s="143">
        <f t="shared" si="20"/>
        <v>151</v>
      </c>
      <c r="D165" s="144">
        <f t="shared" si="21"/>
        <v>0</v>
      </c>
      <c r="E165" s="144">
        <f t="shared" si="16"/>
        <v>0</v>
      </c>
      <c r="F165" s="144">
        <f t="shared" si="17"/>
        <v>0</v>
      </c>
      <c r="G165" s="144">
        <f t="shared" si="23"/>
        <v>0</v>
      </c>
      <c r="H165" s="144">
        <f t="shared" si="18"/>
        <v>0</v>
      </c>
      <c r="I165" s="144">
        <f t="shared" si="22"/>
        <v>0</v>
      </c>
    </row>
    <row r="166" spans="2:9" ht="12.75">
      <c r="B166" s="142" t="str">
        <f t="shared" si="19"/>
        <v>13/8</v>
      </c>
      <c r="C166" s="143">
        <f t="shared" si="20"/>
        <v>152</v>
      </c>
      <c r="D166" s="144">
        <f t="shared" si="21"/>
        <v>0</v>
      </c>
      <c r="E166" s="144">
        <f t="shared" si="16"/>
        <v>0</v>
      </c>
      <c r="F166" s="144">
        <f t="shared" si="17"/>
        <v>0</v>
      </c>
      <c r="G166" s="144">
        <f t="shared" si="23"/>
        <v>0</v>
      </c>
      <c r="H166" s="144">
        <f t="shared" si="18"/>
        <v>0</v>
      </c>
      <c r="I166" s="144">
        <f t="shared" si="22"/>
        <v>0</v>
      </c>
    </row>
    <row r="167" spans="2:9" ht="12.75">
      <c r="B167" s="142" t="str">
        <f t="shared" si="19"/>
        <v>13/9</v>
      </c>
      <c r="C167" s="143">
        <f t="shared" si="20"/>
        <v>153</v>
      </c>
      <c r="D167" s="144">
        <f t="shared" si="21"/>
        <v>0</v>
      </c>
      <c r="E167" s="144">
        <f t="shared" si="16"/>
        <v>0</v>
      </c>
      <c r="F167" s="144">
        <f t="shared" si="17"/>
        <v>0</v>
      </c>
      <c r="G167" s="144">
        <f t="shared" si="23"/>
        <v>0</v>
      </c>
      <c r="H167" s="144">
        <f t="shared" si="18"/>
        <v>0</v>
      </c>
      <c r="I167" s="144">
        <f t="shared" si="22"/>
        <v>0</v>
      </c>
    </row>
    <row r="168" spans="2:9" ht="12.75">
      <c r="B168" s="142" t="str">
        <f t="shared" si="19"/>
        <v>13/10</v>
      </c>
      <c r="C168" s="143">
        <f t="shared" si="20"/>
        <v>154</v>
      </c>
      <c r="D168" s="144">
        <f t="shared" si="21"/>
        <v>0</v>
      </c>
      <c r="E168" s="144">
        <f t="shared" si="16"/>
        <v>0</v>
      </c>
      <c r="F168" s="144">
        <f t="shared" si="17"/>
        <v>0</v>
      </c>
      <c r="G168" s="144">
        <f t="shared" si="23"/>
        <v>0</v>
      </c>
      <c r="H168" s="144">
        <f t="shared" si="18"/>
        <v>0</v>
      </c>
      <c r="I168" s="144">
        <f t="shared" si="22"/>
        <v>0</v>
      </c>
    </row>
    <row r="169" spans="2:9" ht="12.75">
      <c r="B169" s="142" t="str">
        <f t="shared" si="19"/>
        <v>13/11</v>
      </c>
      <c r="C169" s="143">
        <f t="shared" si="20"/>
        <v>155</v>
      </c>
      <c r="D169" s="144">
        <f t="shared" si="21"/>
        <v>0</v>
      </c>
      <c r="E169" s="144">
        <f t="shared" si="16"/>
        <v>0</v>
      </c>
      <c r="F169" s="144">
        <f t="shared" si="17"/>
        <v>0</v>
      </c>
      <c r="G169" s="144">
        <f t="shared" si="23"/>
        <v>0</v>
      </c>
      <c r="H169" s="144">
        <f t="shared" si="18"/>
        <v>0</v>
      </c>
      <c r="I169" s="144">
        <f t="shared" si="22"/>
        <v>0</v>
      </c>
    </row>
    <row r="170" spans="2:9" ht="12.75">
      <c r="B170" s="142" t="str">
        <f t="shared" si="19"/>
        <v>13/12</v>
      </c>
      <c r="C170" s="143">
        <f t="shared" si="20"/>
        <v>156</v>
      </c>
      <c r="D170" s="144">
        <f t="shared" si="21"/>
        <v>0</v>
      </c>
      <c r="E170" s="144">
        <f t="shared" si="16"/>
        <v>0</v>
      </c>
      <c r="F170" s="144">
        <f t="shared" si="17"/>
        <v>0</v>
      </c>
      <c r="G170" s="144">
        <f t="shared" si="23"/>
        <v>0</v>
      </c>
      <c r="H170" s="144">
        <f t="shared" si="18"/>
        <v>0</v>
      </c>
      <c r="I170" s="144">
        <f t="shared" si="22"/>
        <v>0</v>
      </c>
    </row>
    <row r="171" spans="2:9" ht="12.75">
      <c r="B171" s="142" t="str">
        <f t="shared" si="19"/>
        <v>14/1</v>
      </c>
      <c r="C171" s="143">
        <f t="shared" si="20"/>
        <v>157</v>
      </c>
      <c r="D171" s="144">
        <f t="shared" si="21"/>
        <v>0</v>
      </c>
      <c r="E171" s="144">
        <f t="shared" si="16"/>
        <v>0</v>
      </c>
      <c r="F171" s="144">
        <f t="shared" si="17"/>
        <v>0</v>
      </c>
      <c r="G171" s="144">
        <f t="shared" si="23"/>
        <v>0</v>
      </c>
      <c r="H171" s="144">
        <f t="shared" si="18"/>
        <v>0</v>
      </c>
      <c r="I171" s="144">
        <f t="shared" si="22"/>
        <v>0</v>
      </c>
    </row>
    <row r="172" spans="2:9" ht="12.75">
      <c r="B172" s="142" t="str">
        <f t="shared" si="19"/>
        <v>14/2</v>
      </c>
      <c r="C172" s="143">
        <f t="shared" si="20"/>
        <v>158</v>
      </c>
      <c r="D172" s="144">
        <f t="shared" si="21"/>
        <v>0</v>
      </c>
      <c r="E172" s="144">
        <f t="shared" si="16"/>
        <v>0</v>
      </c>
      <c r="F172" s="144">
        <f t="shared" si="17"/>
        <v>0</v>
      </c>
      <c r="G172" s="144">
        <f t="shared" si="23"/>
        <v>0</v>
      </c>
      <c r="H172" s="144">
        <f t="shared" si="18"/>
        <v>0</v>
      </c>
      <c r="I172" s="144">
        <f t="shared" si="22"/>
        <v>0</v>
      </c>
    </row>
    <row r="173" spans="2:9" ht="12.75">
      <c r="B173" s="142" t="str">
        <f t="shared" si="19"/>
        <v>14/3</v>
      </c>
      <c r="C173" s="143">
        <f t="shared" si="20"/>
        <v>159</v>
      </c>
      <c r="D173" s="144">
        <f t="shared" si="21"/>
        <v>0</v>
      </c>
      <c r="E173" s="144">
        <f t="shared" si="16"/>
        <v>0</v>
      </c>
      <c r="F173" s="144">
        <f t="shared" si="17"/>
        <v>0</v>
      </c>
      <c r="G173" s="144">
        <f t="shared" si="23"/>
        <v>0</v>
      </c>
      <c r="H173" s="144">
        <f t="shared" si="18"/>
        <v>0</v>
      </c>
      <c r="I173" s="144">
        <f t="shared" si="22"/>
        <v>0</v>
      </c>
    </row>
    <row r="174" spans="2:9" ht="12.75">
      <c r="B174" s="142" t="str">
        <f t="shared" si="19"/>
        <v>14/4</v>
      </c>
      <c r="C174" s="143">
        <f t="shared" si="20"/>
        <v>160</v>
      </c>
      <c r="D174" s="144">
        <f t="shared" si="21"/>
        <v>0</v>
      </c>
      <c r="E174" s="144">
        <f t="shared" si="16"/>
        <v>0</v>
      </c>
      <c r="F174" s="144">
        <f t="shared" si="17"/>
        <v>0</v>
      </c>
      <c r="G174" s="144">
        <f t="shared" si="23"/>
        <v>0</v>
      </c>
      <c r="H174" s="144">
        <f t="shared" si="18"/>
        <v>0</v>
      </c>
      <c r="I174" s="144">
        <f t="shared" si="22"/>
        <v>0</v>
      </c>
    </row>
    <row r="175" spans="2:9" ht="12.75">
      <c r="B175" s="142" t="str">
        <f t="shared" si="19"/>
        <v>14/5</v>
      </c>
      <c r="C175" s="143">
        <f t="shared" si="20"/>
        <v>161</v>
      </c>
      <c r="D175" s="144">
        <f t="shared" si="21"/>
        <v>0</v>
      </c>
      <c r="E175" s="144">
        <f t="shared" si="16"/>
        <v>0</v>
      </c>
      <c r="F175" s="144">
        <f t="shared" si="17"/>
        <v>0</v>
      </c>
      <c r="G175" s="144">
        <f t="shared" si="23"/>
        <v>0</v>
      </c>
      <c r="H175" s="144">
        <f t="shared" si="18"/>
        <v>0</v>
      </c>
      <c r="I175" s="144">
        <f t="shared" si="22"/>
        <v>0</v>
      </c>
    </row>
    <row r="176" spans="2:9" ht="12.75">
      <c r="B176" s="142" t="str">
        <f t="shared" si="19"/>
        <v>14/6</v>
      </c>
      <c r="C176" s="143">
        <f t="shared" si="20"/>
        <v>162</v>
      </c>
      <c r="D176" s="144">
        <f t="shared" si="21"/>
        <v>0</v>
      </c>
      <c r="E176" s="144">
        <f t="shared" si="16"/>
        <v>0</v>
      </c>
      <c r="F176" s="144">
        <f t="shared" si="17"/>
        <v>0</v>
      </c>
      <c r="G176" s="144">
        <f t="shared" si="23"/>
        <v>0</v>
      </c>
      <c r="H176" s="144">
        <f t="shared" si="18"/>
        <v>0</v>
      </c>
      <c r="I176" s="144">
        <f t="shared" si="22"/>
        <v>0</v>
      </c>
    </row>
    <row r="177" spans="2:9" ht="12.75">
      <c r="B177" s="142" t="str">
        <f t="shared" si="19"/>
        <v>14/7</v>
      </c>
      <c r="C177" s="143">
        <f t="shared" si="20"/>
        <v>163</v>
      </c>
      <c r="D177" s="144">
        <f t="shared" si="21"/>
        <v>0</v>
      </c>
      <c r="E177" s="144">
        <f t="shared" si="16"/>
        <v>0</v>
      </c>
      <c r="F177" s="144">
        <f t="shared" si="17"/>
        <v>0</v>
      </c>
      <c r="G177" s="144">
        <f t="shared" si="23"/>
        <v>0</v>
      </c>
      <c r="H177" s="144">
        <f t="shared" si="18"/>
        <v>0</v>
      </c>
      <c r="I177" s="144">
        <f t="shared" si="22"/>
        <v>0</v>
      </c>
    </row>
    <row r="178" spans="2:9" ht="12.75">
      <c r="B178" s="142" t="str">
        <f t="shared" si="19"/>
        <v>14/8</v>
      </c>
      <c r="C178" s="143">
        <f t="shared" si="20"/>
        <v>164</v>
      </c>
      <c r="D178" s="144">
        <f t="shared" si="21"/>
        <v>0</v>
      </c>
      <c r="E178" s="144">
        <f t="shared" si="16"/>
        <v>0</v>
      </c>
      <c r="F178" s="144">
        <f t="shared" si="17"/>
        <v>0</v>
      </c>
      <c r="G178" s="144">
        <f t="shared" si="23"/>
        <v>0</v>
      </c>
      <c r="H178" s="144">
        <f t="shared" si="18"/>
        <v>0</v>
      </c>
      <c r="I178" s="144">
        <f t="shared" si="22"/>
        <v>0</v>
      </c>
    </row>
    <row r="179" spans="2:9" ht="12.75">
      <c r="B179" s="142" t="str">
        <f t="shared" si="19"/>
        <v>14/9</v>
      </c>
      <c r="C179" s="143">
        <f t="shared" si="20"/>
        <v>165</v>
      </c>
      <c r="D179" s="144">
        <f t="shared" si="21"/>
        <v>0</v>
      </c>
      <c r="E179" s="144">
        <f t="shared" si="16"/>
        <v>0</v>
      </c>
      <c r="F179" s="144">
        <f t="shared" si="17"/>
        <v>0</v>
      </c>
      <c r="G179" s="144">
        <f t="shared" si="23"/>
        <v>0</v>
      </c>
      <c r="H179" s="144">
        <f t="shared" si="18"/>
        <v>0</v>
      </c>
      <c r="I179" s="144">
        <f t="shared" si="22"/>
        <v>0</v>
      </c>
    </row>
    <row r="180" spans="2:9" ht="12.75">
      <c r="B180" s="142" t="str">
        <f t="shared" si="19"/>
        <v>14/10</v>
      </c>
      <c r="C180" s="143">
        <f t="shared" si="20"/>
        <v>166</v>
      </c>
      <c r="D180" s="144">
        <f t="shared" si="21"/>
        <v>0</v>
      </c>
      <c r="E180" s="144">
        <f t="shared" si="16"/>
        <v>0</v>
      </c>
      <c r="F180" s="144">
        <f t="shared" si="17"/>
        <v>0</v>
      </c>
      <c r="G180" s="144">
        <f t="shared" si="23"/>
        <v>0</v>
      </c>
      <c r="H180" s="144">
        <f t="shared" si="18"/>
        <v>0</v>
      </c>
      <c r="I180" s="144">
        <f t="shared" si="22"/>
        <v>0</v>
      </c>
    </row>
    <row r="181" spans="2:9" ht="12.75">
      <c r="B181" s="142" t="str">
        <f t="shared" si="19"/>
        <v>14/11</v>
      </c>
      <c r="C181" s="143">
        <f t="shared" si="20"/>
        <v>167</v>
      </c>
      <c r="D181" s="144">
        <f t="shared" si="21"/>
        <v>0</v>
      </c>
      <c r="E181" s="144">
        <f t="shared" si="16"/>
        <v>0</v>
      </c>
      <c r="F181" s="144">
        <f t="shared" si="17"/>
        <v>0</v>
      </c>
      <c r="G181" s="144">
        <f t="shared" si="23"/>
        <v>0</v>
      </c>
      <c r="H181" s="144">
        <f t="shared" si="18"/>
        <v>0</v>
      </c>
      <c r="I181" s="144">
        <f t="shared" si="22"/>
        <v>0</v>
      </c>
    </row>
    <row r="182" spans="2:9" ht="12.75">
      <c r="B182" s="142" t="str">
        <f t="shared" si="19"/>
        <v>14/12</v>
      </c>
      <c r="C182" s="143">
        <f t="shared" si="20"/>
        <v>168</v>
      </c>
      <c r="D182" s="144">
        <f t="shared" si="21"/>
        <v>0</v>
      </c>
      <c r="E182" s="144">
        <f t="shared" si="16"/>
        <v>0</v>
      </c>
      <c r="F182" s="144">
        <f t="shared" si="17"/>
        <v>0</v>
      </c>
      <c r="G182" s="144">
        <f t="shared" si="23"/>
        <v>0</v>
      </c>
      <c r="H182" s="144">
        <f t="shared" si="18"/>
        <v>0</v>
      </c>
      <c r="I182" s="144">
        <f t="shared" si="22"/>
        <v>0</v>
      </c>
    </row>
    <row r="183" spans="2:9" ht="12.75">
      <c r="B183" s="142" t="str">
        <f t="shared" si="19"/>
        <v>15/1</v>
      </c>
      <c r="C183" s="143">
        <f t="shared" si="20"/>
        <v>169</v>
      </c>
      <c r="D183" s="144">
        <f t="shared" si="21"/>
        <v>0</v>
      </c>
      <c r="E183" s="144">
        <f t="shared" si="16"/>
        <v>0</v>
      </c>
      <c r="F183" s="144">
        <f t="shared" si="17"/>
        <v>0</v>
      </c>
      <c r="G183" s="144">
        <f t="shared" si="23"/>
        <v>0</v>
      </c>
      <c r="H183" s="144">
        <f t="shared" si="18"/>
        <v>0</v>
      </c>
      <c r="I183" s="144">
        <f t="shared" si="22"/>
        <v>0</v>
      </c>
    </row>
    <row r="184" spans="2:9" ht="12.75">
      <c r="B184" s="142" t="str">
        <f t="shared" si="19"/>
        <v>15/2</v>
      </c>
      <c r="C184" s="143">
        <f t="shared" si="20"/>
        <v>170</v>
      </c>
      <c r="D184" s="144">
        <f t="shared" si="21"/>
        <v>0</v>
      </c>
      <c r="E184" s="144">
        <f t="shared" si="16"/>
        <v>0</v>
      </c>
      <c r="F184" s="144">
        <f t="shared" si="17"/>
        <v>0</v>
      </c>
      <c r="G184" s="144">
        <f t="shared" si="23"/>
        <v>0</v>
      </c>
      <c r="H184" s="144">
        <f t="shared" si="18"/>
        <v>0</v>
      </c>
      <c r="I184" s="144">
        <f t="shared" si="22"/>
        <v>0</v>
      </c>
    </row>
    <row r="185" spans="2:9" ht="12.75">
      <c r="B185" s="142" t="str">
        <f t="shared" si="19"/>
        <v>15/3</v>
      </c>
      <c r="C185" s="143">
        <f t="shared" si="20"/>
        <v>171</v>
      </c>
      <c r="D185" s="144">
        <f t="shared" si="21"/>
        <v>0</v>
      </c>
      <c r="E185" s="144">
        <f t="shared" si="16"/>
        <v>0</v>
      </c>
      <c r="F185" s="144">
        <f t="shared" si="17"/>
        <v>0</v>
      </c>
      <c r="G185" s="144">
        <f t="shared" si="23"/>
        <v>0</v>
      </c>
      <c r="H185" s="144">
        <f t="shared" si="18"/>
        <v>0</v>
      </c>
      <c r="I185" s="144">
        <f t="shared" si="22"/>
        <v>0</v>
      </c>
    </row>
    <row r="186" spans="2:9" ht="12.75">
      <c r="B186" s="142" t="str">
        <f t="shared" si="19"/>
        <v>15/4</v>
      </c>
      <c r="C186" s="143">
        <f t="shared" si="20"/>
        <v>172</v>
      </c>
      <c r="D186" s="144">
        <f t="shared" si="21"/>
        <v>0</v>
      </c>
      <c r="E186" s="144">
        <f t="shared" si="16"/>
        <v>0</v>
      </c>
      <c r="F186" s="144">
        <f t="shared" si="17"/>
        <v>0</v>
      </c>
      <c r="G186" s="144">
        <f t="shared" si="23"/>
        <v>0</v>
      </c>
      <c r="H186" s="144">
        <f t="shared" si="18"/>
        <v>0</v>
      </c>
      <c r="I186" s="144">
        <f t="shared" si="22"/>
        <v>0</v>
      </c>
    </row>
    <row r="187" spans="2:9" ht="12.75">
      <c r="B187" s="142" t="str">
        <f t="shared" si="19"/>
        <v>15/5</v>
      </c>
      <c r="C187" s="143">
        <f t="shared" si="20"/>
        <v>173</v>
      </c>
      <c r="D187" s="144">
        <f t="shared" si="21"/>
        <v>0</v>
      </c>
      <c r="E187" s="144">
        <f t="shared" si="16"/>
        <v>0</v>
      </c>
      <c r="F187" s="144">
        <f t="shared" si="17"/>
        <v>0</v>
      </c>
      <c r="G187" s="144">
        <f t="shared" si="23"/>
        <v>0</v>
      </c>
      <c r="H187" s="144">
        <f t="shared" si="18"/>
        <v>0</v>
      </c>
      <c r="I187" s="144">
        <f t="shared" si="22"/>
        <v>0</v>
      </c>
    </row>
    <row r="188" spans="2:9" ht="12.75">
      <c r="B188" s="142" t="str">
        <f t="shared" si="19"/>
        <v>15/6</v>
      </c>
      <c r="C188" s="143">
        <f t="shared" si="20"/>
        <v>174</v>
      </c>
      <c r="D188" s="144">
        <f t="shared" si="21"/>
        <v>0</v>
      </c>
      <c r="E188" s="144">
        <f t="shared" si="16"/>
        <v>0</v>
      </c>
      <c r="F188" s="144">
        <f t="shared" si="17"/>
        <v>0</v>
      </c>
      <c r="G188" s="144">
        <f t="shared" si="23"/>
        <v>0</v>
      </c>
      <c r="H188" s="144">
        <f t="shared" si="18"/>
        <v>0</v>
      </c>
      <c r="I188" s="144">
        <f t="shared" si="22"/>
        <v>0</v>
      </c>
    </row>
    <row r="189" spans="2:9" ht="12.75">
      <c r="B189" s="142" t="str">
        <f t="shared" si="19"/>
        <v>15/7</v>
      </c>
      <c r="C189" s="143">
        <f t="shared" si="20"/>
        <v>175</v>
      </c>
      <c r="D189" s="144">
        <f t="shared" si="21"/>
        <v>0</v>
      </c>
      <c r="E189" s="144">
        <f t="shared" si="16"/>
        <v>0</v>
      </c>
      <c r="F189" s="144">
        <f t="shared" si="17"/>
        <v>0</v>
      </c>
      <c r="G189" s="144">
        <f t="shared" si="23"/>
        <v>0</v>
      </c>
      <c r="H189" s="144">
        <f t="shared" si="18"/>
        <v>0</v>
      </c>
      <c r="I189" s="144">
        <f t="shared" si="22"/>
        <v>0</v>
      </c>
    </row>
    <row r="190" spans="2:9" ht="12.75">
      <c r="B190" s="142" t="str">
        <f t="shared" si="19"/>
        <v>15/8</v>
      </c>
      <c r="C190" s="143">
        <f t="shared" si="20"/>
        <v>176</v>
      </c>
      <c r="D190" s="144">
        <f t="shared" si="21"/>
        <v>0</v>
      </c>
      <c r="E190" s="144">
        <f t="shared" si="16"/>
        <v>0</v>
      </c>
      <c r="F190" s="144">
        <f t="shared" si="17"/>
        <v>0</v>
      </c>
      <c r="G190" s="144">
        <f t="shared" si="23"/>
        <v>0</v>
      </c>
      <c r="H190" s="144">
        <f t="shared" si="18"/>
        <v>0</v>
      </c>
      <c r="I190" s="144">
        <f t="shared" si="22"/>
        <v>0</v>
      </c>
    </row>
    <row r="191" spans="2:9" ht="12.75">
      <c r="B191" s="142" t="str">
        <f t="shared" si="19"/>
        <v>15/9</v>
      </c>
      <c r="C191" s="143">
        <f t="shared" si="20"/>
        <v>177</v>
      </c>
      <c r="D191" s="144">
        <f t="shared" si="21"/>
        <v>0</v>
      </c>
      <c r="E191" s="144">
        <f t="shared" si="16"/>
        <v>0</v>
      </c>
      <c r="F191" s="144">
        <f t="shared" si="17"/>
        <v>0</v>
      </c>
      <c r="G191" s="144">
        <f t="shared" si="23"/>
        <v>0</v>
      </c>
      <c r="H191" s="144">
        <f t="shared" si="18"/>
        <v>0</v>
      </c>
      <c r="I191" s="144">
        <f t="shared" si="22"/>
        <v>0</v>
      </c>
    </row>
    <row r="192" spans="2:9" ht="12.75">
      <c r="B192" s="142" t="str">
        <f t="shared" si="19"/>
        <v>15/10</v>
      </c>
      <c r="C192" s="143">
        <f t="shared" si="20"/>
        <v>178</v>
      </c>
      <c r="D192" s="144">
        <f t="shared" si="21"/>
        <v>0</v>
      </c>
      <c r="E192" s="144">
        <f t="shared" si="16"/>
        <v>0</v>
      </c>
      <c r="F192" s="144">
        <f t="shared" si="17"/>
        <v>0</v>
      </c>
      <c r="G192" s="144">
        <f t="shared" si="23"/>
        <v>0</v>
      </c>
      <c r="H192" s="144">
        <f t="shared" si="18"/>
        <v>0</v>
      </c>
      <c r="I192" s="144">
        <f t="shared" si="22"/>
        <v>0</v>
      </c>
    </row>
    <row r="193" spans="2:9" ht="12.75">
      <c r="B193" s="142" t="str">
        <f t="shared" si="19"/>
        <v>15/11</v>
      </c>
      <c r="C193" s="143">
        <f t="shared" si="20"/>
        <v>179</v>
      </c>
      <c r="D193" s="144">
        <f t="shared" si="21"/>
        <v>0</v>
      </c>
      <c r="E193" s="144">
        <f t="shared" si="16"/>
        <v>0</v>
      </c>
      <c r="F193" s="144">
        <f t="shared" si="17"/>
        <v>0</v>
      </c>
      <c r="G193" s="144">
        <f t="shared" si="23"/>
        <v>0</v>
      </c>
      <c r="H193" s="144">
        <f t="shared" si="18"/>
        <v>0</v>
      </c>
      <c r="I193" s="144">
        <f t="shared" si="22"/>
        <v>0</v>
      </c>
    </row>
    <row r="194" spans="1:9" s="88" customFormat="1" ht="12.75">
      <c r="A194" s="186"/>
      <c r="B194" s="142" t="str">
        <f t="shared" si="19"/>
        <v>15/12</v>
      </c>
      <c r="C194" s="187">
        <f t="shared" si="20"/>
        <v>180</v>
      </c>
      <c r="D194" s="188">
        <f t="shared" si="21"/>
        <v>0</v>
      </c>
      <c r="E194" s="188">
        <f t="shared" si="16"/>
        <v>0</v>
      </c>
      <c r="F194" s="188">
        <f t="shared" si="17"/>
        <v>0</v>
      </c>
      <c r="G194" s="188">
        <f t="shared" si="23"/>
        <v>0</v>
      </c>
      <c r="H194" s="188">
        <f t="shared" si="18"/>
        <v>0</v>
      </c>
      <c r="I194" s="188">
        <f t="shared" si="22"/>
        <v>0</v>
      </c>
    </row>
    <row r="195" spans="2:9" ht="12.75">
      <c r="B195" s="142" t="str">
        <f t="shared" si="19"/>
        <v>16/1</v>
      </c>
      <c r="C195" s="143">
        <f t="shared" si="20"/>
        <v>181</v>
      </c>
      <c r="D195" s="144">
        <f t="shared" si="21"/>
        <v>0</v>
      </c>
      <c r="E195" s="144">
        <f t="shared" si="16"/>
        <v>0</v>
      </c>
      <c r="F195" s="144">
        <f t="shared" si="17"/>
        <v>0</v>
      </c>
      <c r="G195" s="144">
        <f t="shared" si="23"/>
        <v>0</v>
      </c>
      <c r="H195" s="144">
        <f t="shared" si="18"/>
        <v>0</v>
      </c>
      <c r="I195" s="144">
        <f t="shared" si="22"/>
        <v>0</v>
      </c>
    </row>
    <row r="196" spans="2:9" ht="12.75">
      <c r="B196" s="142" t="str">
        <f t="shared" si="19"/>
        <v>16/2</v>
      </c>
      <c r="C196" s="143">
        <f t="shared" si="20"/>
        <v>182</v>
      </c>
      <c r="D196" s="144">
        <f t="shared" si="21"/>
        <v>0</v>
      </c>
      <c r="E196" s="144">
        <f t="shared" si="16"/>
        <v>0</v>
      </c>
      <c r="F196" s="144">
        <f t="shared" si="17"/>
        <v>0</v>
      </c>
      <c r="G196" s="144">
        <f t="shared" si="23"/>
        <v>0</v>
      </c>
      <c r="H196" s="144">
        <f t="shared" si="18"/>
        <v>0</v>
      </c>
      <c r="I196" s="144">
        <f t="shared" si="22"/>
        <v>0</v>
      </c>
    </row>
    <row r="197" spans="2:9" ht="12.75">
      <c r="B197" s="142" t="str">
        <f t="shared" si="19"/>
        <v>16/3</v>
      </c>
      <c r="C197" s="143">
        <f t="shared" si="20"/>
        <v>183</v>
      </c>
      <c r="D197" s="144">
        <f t="shared" si="21"/>
        <v>0</v>
      </c>
      <c r="E197" s="144">
        <f t="shared" si="16"/>
        <v>0</v>
      </c>
      <c r="F197" s="144">
        <f t="shared" si="17"/>
        <v>0</v>
      </c>
      <c r="G197" s="144">
        <f t="shared" si="23"/>
        <v>0</v>
      </c>
      <c r="H197" s="144">
        <f t="shared" si="18"/>
        <v>0</v>
      </c>
      <c r="I197" s="144">
        <f t="shared" si="22"/>
        <v>0</v>
      </c>
    </row>
    <row r="198" spans="2:9" ht="12.75">
      <c r="B198" s="142" t="str">
        <f t="shared" si="19"/>
        <v>16/4</v>
      </c>
      <c r="C198" s="143">
        <f t="shared" si="20"/>
        <v>184</v>
      </c>
      <c r="D198" s="144">
        <f t="shared" si="21"/>
        <v>0</v>
      </c>
      <c r="E198" s="144">
        <f t="shared" si="16"/>
        <v>0</v>
      </c>
      <c r="F198" s="144">
        <f t="shared" si="17"/>
        <v>0</v>
      </c>
      <c r="G198" s="144">
        <f t="shared" si="23"/>
        <v>0</v>
      </c>
      <c r="H198" s="144">
        <f t="shared" si="18"/>
        <v>0</v>
      </c>
      <c r="I198" s="144">
        <f t="shared" si="22"/>
        <v>0</v>
      </c>
    </row>
    <row r="199" spans="2:9" ht="12.75">
      <c r="B199" s="142" t="str">
        <f t="shared" si="19"/>
        <v>16/5</v>
      </c>
      <c r="C199" s="143">
        <f t="shared" si="20"/>
        <v>185</v>
      </c>
      <c r="D199" s="144">
        <f t="shared" si="21"/>
        <v>0</v>
      </c>
      <c r="E199" s="144">
        <f t="shared" si="16"/>
        <v>0</v>
      </c>
      <c r="F199" s="144">
        <f t="shared" si="17"/>
        <v>0</v>
      </c>
      <c r="G199" s="144">
        <f t="shared" si="23"/>
        <v>0</v>
      </c>
      <c r="H199" s="144">
        <f t="shared" si="18"/>
        <v>0</v>
      </c>
      <c r="I199" s="144">
        <f t="shared" si="22"/>
        <v>0</v>
      </c>
    </row>
    <row r="200" spans="2:9" ht="12.75">
      <c r="B200" s="142" t="str">
        <f t="shared" si="19"/>
        <v>16/6</v>
      </c>
      <c r="C200" s="143">
        <f t="shared" si="20"/>
        <v>186</v>
      </c>
      <c r="D200" s="144">
        <f t="shared" si="21"/>
        <v>0</v>
      </c>
      <c r="E200" s="144">
        <f t="shared" si="16"/>
        <v>0</v>
      </c>
      <c r="F200" s="144">
        <f t="shared" si="17"/>
        <v>0</v>
      </c>
      <c r="G200" s="144">
        <f t="shared" si="23"/>
        <v>0</v>
      </c>
      <c r="H200" s="144">
        <f t="shared" si="18"/>
        <v>0</v>
      </c>
      <c r="I200" s="144">
        <f t="shared" si="22"/>
        <v>0</v>
      </c>
    </row>
    <row r="201" spans="2:9" ht="12.75">
      <c r="B201" s="142" t="str">
        <f t="shared" si="19"/>
        <v>16/7</v>
      </c>
      <c r="C201" s="143">
        <f t="shared" si="20"/>
        <v>187</v>
      </c>
      <c r="D201" s="144">
        <f t="shared" si="21"/>
        <v>0</v>
      </c>
      <c r="E201" s="144">
        <f t="shared" si="16"/>
        <v>0</v>
      </c>
      <c r="F201" s="144">
        <f t="shared" si="17"/>
        <v>0</v>
      </c>
      <c r="G201" s="144">
        <f t="shared" si="23"/>
        <v>0</v>
      </c>
      <c r="H201" s="144">
        <f t="shared" si="18"/>
        <v>0</v>
      </c>
      <c r="I201" s="144">
        <f t="shared" si="22"/>
        <v>0</v>
      </c>
    </row>
    <row r="202" spans="2:9" ht="12.75">
      <c r="B202" s="142" t="str">
        <f t="shared" si="19"/>
        <v>16/8</v>
      </c>
      <c r="C202" s="143">
        <f t="shared" si="20"/>
        <v>188</v>
      </c>
      <c r="D202" s="144">
        <f t="shared" si="21"/>
        <v>0</v>
      </c>
      <c r="E202" s="144">
        <f t="shared" si="16"/>
        <v>0</v>
      </c>
      <c r="F202" s="144">
        <f t="shared" si="17"/>
        <v>0</v>
      </c>
      <c r="G202" s="144">
        <f t="shared" si="23"/>
        <v>0</v>
      </c>
      <c r="H202" s="144">
        <f t="shared" si="18"/>
        <v>0</v>
      </c>
      <c r="I202" s="144">
        <f t="shared" si="22"/>
        <v>0</v>
      </c>
    </row>
    <row r="203" spans="2:9" ht="12.75">
      <c r="B203" s="142" t="str">
        <f t="shared" si="19"/>
        <v>16/9</v>
      </c>
      <c r="C203" s="143">
        <f t="shared" si="20"/>
        <v>189</v>
      </c>
      <c r="D203" s="144">
        <f t="shared" si="21"/>
        <v>0</v>
      </c>
      <c r="E203" s="144">
        <f t="shared" si="16"/>
        <v>0</v>
      </c>
      <c r="F203" s="144">
        <f t="shared" si="17"/>
        <v>0</v>
      </c>
      <c r="G203" s="144">
        <f t="shared" si="23"/>
        <v>0</v>
      </c>
      <c r="H203" s="144">
        <f t="shared" si="18"/>
        <v>0</v>
      </c>
      <c r="I203" s="144">
        <f t="shared" si="22"/>
        <v>0</v>
      </c>
    </row>
    <row r="204" spans="2:9" ht="12.75">
      <c r="B204" s="142" t="str">
        <f t="shared" si="19"/>
        <v>16/10</v>
      </c>
      <c r="C204" s="143">
        <f t="shared" si="20"/>
        <v>190</v>
      </c>
      <c r="D204" s="144">
        <f t="shared" si="21"/>
        <v>0</v>
      </c>
      <c r="E204" s="144">
        <f t="shared" si="16"/>
        <v>0</v>
      </c>
      <c r="F204" s="144">
        <f t="shared" si="17"/>
        <v>0</v>
      </c>
      <c r="G204" s="144">
        <f t="shared" si="23"/>
        <v>0</v>
      </c>
      <c r="H204" s="144">
        <f t="shared" si="18"/>
        <v>0</v>
      </c>
      <c r="I204" s="144">
        <f t="shared" si="22"/>
        <v>0</v>
      </c>
    </row>
    <row r="205" spans="2:9" ht="12.75">
      <c r="B205" s="142" t="str">
        <f t="shared" si="19"/>
        <v>16/11</v>
      </c>
      <c r="C205" s="143">
        <f t="shared" si="20"/>
        <v>191</v>
      </c>
      <c r="D205" s="144">
        <f t="shared" si="21"/>
        <v>0</v>
      </c>
      <c r="E205" s="144">
        <f t="shared" si="16"/>
        <v>0</v>
      </c>
      <c r="F205" s="144">
        <f t="shared" si="17"/>
        <v>0</v>
      </c>
      <c r="G205" s="144">
        <f t="shared" si="23"/>
        <v>0</v>
      </c>
      <c r="H205" s="144">
        <f t="shared" si="18"/>
        <v>0</v>
      </c>
      <c r="I205" s="144">
        <f t="shared" si="22"/>
        <v>0</v>
      </c>
    </row>
    <row r="206" spans="2:9" ht="12.75">
      <c r="B206" s="142" t="str">
        <f t="shared" si="19"/>
        <v>16/12</v>
      </c>
      <c r="C206" s="143">
        <f t="shared" si="20"/>
        <v>192</v>
      </c>
      <c r="D206" s="144">
        <f t="shared" si="21"/>
        <v>0</v>
      </c>
      <c r="E206" s="144">
        <f t="shared" si="16"/>
        <v>0</v>
      </c>
      <c r="F206" s="144">
        <f t="shared" si="17"/>
        <v>0</v>
      </c>
      <c r="G206" s="144">
        <f t="shared" si="23"/>
        <v>0</v>
      </c>
      <c r="H206" s="144">
        <f t="shared" si="18"/>
        <v>0</v>
      </c>
      <c r="I206" s="144">
        <f t="shared" si="22"/>
        <v>0</v>
      </c>
    </row>
    <row r="207" spans="2:9" ht="12.75">
      <c r="B207" s="142" t="str">
        <f t="shared" si="19"/>
        <v>17/1</v>
      </c>
      <c r="C207" s="143">
        <f t="shared" si="20"/>
        <v>193</v>
      </c>
      <c r="D207" s="144">
        <f t="shared" si="21"/>
        <v>0</v>
      </c>
      <c r="E207" s="144">
        <f aca="true" t="shared" si="24" ref="E207:E270">D207-F207</f>
        <v>0</v>
      </c>
      <c r="F207" s="144">
        <f aca="true" t="shared" si="25" ref="F207:F270">(H206*$F$13)/12</f>
        <v>0</v>
      </c>
      <c r="G207" s="144">
        <f t="shared" si="23"/>
        <v>0</v>
      </c>
      <c r="H207" s="144">
        <f aca="true" t="shared" si="26" ref="H207:H270">H206-E207-G207</f>
        <v>0</v>
      </c>
      <c r="I207" s="144">
        <f t="shared" si="22"/>
        <v>0</v>
      </c>
    </row>
    <row r="208" spans="2:9" ht="12.75">
      <c r="B208" s="142" t="str">
        <f aca="true" t="shared" si="27" ref="B208:B271">CONCATENATE(INT((C208-1)/12)+1,"/",MOD((C208-1),12)+1)</f>
        <v>17/2</v>
      </c>
      <c r="C208" s="143">
        <f aca="true" t="shared" si="28" ref="C208:C271">C207+1</f>
        <v>194</v>
      </c>
      <c r="D208" s="144">
        <f aca="true" t="shared" si="29" ref="D208:D271">$D$15</f>
        <v>0</v>
      </c>
      <c r="E208" s="144">
        <f t="shared" si="24"/>
        <v>0</v>
      </c>
      <c r="F208" s="144">
        <f t="shared" si="25"/>
        <v>0</v>
      </c>
      <c r="G208" s="144">
        <f t="shared" si="23"/>
        <v>0</v>
      </c>
      <c r="H208" s="144">
        <f t="shared" si="26"/>
        <v>0</v>
      </c>
      <c r="I208" s="144">
        <f aca="true" t="shared" si="30" ref="I208:I271">I207+F208</f>
        <v>0</v>
      </c>
    </row>
    <row r="209" spans="2:9" ht="12.75">
      <c r="B209" s="142" t="str">
        <f t="shared" si="27"/>
        <v>17/3</v>
      </c>
      <c r="C209" s="143">
        <f t="shared" si="28"/>
        <v>195</v>
      </c>
      <c r="D209" s="144">
        <f t="shared" si="29"/>
        <v>0</v>
      </c>
      <c r="E209" s="144">
        <f t="shared" si="24"/>
        <v>0</v>
      </c>
      <c r="F209" s="144">
        <f t="shared" si="25"/>
        <v>0</v>
      </c>
      <c r="G209" s="144">
        <f aca="true" t="shared" si="31" ref="G209:G272">G208</f>
        <v>0</v>
      </c>
      <c r="H209" s="144">
        <f t="shared" si="26"/>
        <v>0</v>
      </c>
      <c r="I209" s="144">
        <f t="shared" si="30"/>
        <v>0</v>
      </c>
    </row>
    <row r="210" spans="2:9" ht="12.75">
      <c r="B210" s="142" t="str">
        <f t="shared" si="27"/>
        <v>17/4</v>
      </c>
      <c r="C210" s="143">
        <f t="shared" si="28"/>
        <v>196</v>
      </c>
      <c r="D210" s="144">
        <f t="shared" si="29"/>
        <v>0</v>
      </c>
      <c r="E210" s="144">
        <f t="shared" si="24"/>
        <v>0</v>
      </c>
      <c r="F210" s="144">
        <f t="shared" si="25"/>
        <v>0</v>
      </c>
      <c r="G210" s="144">
        <f t="shared" si="31"/>
        <v>0</v>
      </c>
      <c r="H210" s="144">
        <f t="shared" si="26"/>
        <v>0</v>
      </c>
      <c r="I210" s="144">
        <f t="shared" si="30"/>
        <v>0</v>
      </c>
    </row>
    <row r="211" spans="2:9" ht="12.75">
      <c r="B211" s="142" t="str">
        <f t="shared" si="27"/>
        <v>17/5</v>
      </c>
      <c r="C211" s="143">
        <f t="shared" si="28"/>
        <v>197</v>
      </c>
      <c r="D211" s="144">
        <f t="shared" si="29"/>
        <v>0</v>
      </c>
      <c r="E211" s="144">
        <f t="shared" si="24"/>
        <v>0</v>
      </c>
      <c r="F211" s="144">
        <f t="shared" si="25"/>
        <v>0</v>
      </c>
      <c r="G211" s="144">
        <f t="shared" si="31"/>
        <v>0</v>
      </c>
      <c r="H211" s="144">
        <f t="shared" si="26"/>
        <v>0</v>
      </c>
      <c r="I211" s="144">
        <f t="shared" si="30"/>
        <v>0</v>
      </c>
    </row>
    <row r="212" spans="2:9" ht="12.75">
      <c r="B212" s="142" t="str">
        <f t="shared" si="27"/>
        <v>17/6</v>
      </c>
      <c r="C212" s="143">
        <f t="shared" si="28"/>
        <v>198</v>
      </c>
      <c r="D212" s="144">
        <f t="shared" si="29"/>
        <v>0</v>
      </c>
      <c r="E212" s="144">
        <f t="shared" si="24"/>
        <v>0</v>
      </c>
      <c r="F212" s="144">
        <f t="shared" si="25"/>
        <v>0</v>
      </c>
      <c r="G212" s="144">
        <f t="shared" si="31"/>
        <v>0</v>
      </c>
      <c r="H212" s="144">
        <f t="shared" si="26"/>
        <v>0</v>
      </c>
      <c r="I212" s="144">
        <f t="shared" si="30"/>
        <v>0</v>
      </c>
    </row>
    <row r="213" spans="2:9" ht="12.75">
      <c r="B213" s="142" t="str">
        <f t="shared" si="27"/>
        <v>17/7</v>
      </c>
      <c r="C213" s="143">
        <f t="shared" si="28"/>
        <v>199</v>
      </c>
      <c r="D213" s="144">
        <f t="shared" si="29"/>
        <v>0</v>
      </c>
      <c r="E213" s="144">
        <f t="shared" si="24"/>
        <v>0</v>
      </c>
      <c r="F213" s="144">
        <f t="shared" si="25"/>
        <v>0</v>
      </c>
      <c r="G213" s="144">
        <f t="shared" si="31"/>
        <v>0</v>
      </c>
      <c r="H213" s="144">
        <f t="shared" si="26"/>
        <v>0</v>
      </c>
      <c r="I213" s="144">
        <f t="shared" si="30"/>
        <v>0</v>
      </c>
    </row>
    <row r="214" spans="2:9" ht="12.75">
      <c r="B214" s="142" t="str">
        <f t="shared" si="27"/>
        <v>17/8</v>
      </c>
      <c r="C214" s="143">
        <f t="shared" si="28"/>
        <v>200</v>
      </c>
      <c r="D214" s="144">
        <f t="shared" si="29"/>
        <v>0</v>
      </c>
      <c r="E214" s="144">
        <f t="shared" si="24"/>
        <v>0</v>
      </c>
      <c r="F214" s="144">
        <f t="shared" si="25"/>
        <v>0</v>
      </c>
      <c r="G214" s="144">
        <f t="shared" si="31"/>
        <v>0</v>
      </c>
      <c r="H214" s="144">
        <f t="shared" si="26"/>
        <v>0</v>
      </c>
      <c r="I214" s="144">
        <f t="shared" si="30"/>
        <v>0</v>
      </c>
    </row>
    <row r="215" spans="2:10" ht="12.75">
      <c r="B215" s="142" t="str">
        <f t="shared" si="27"/>
        <v>17/9</v>
      </c>
      <c r="C215" s="143">
        <f t="shared" si="28"/>
        <v>201</v>
      </c>
      <c r="D215" s="144">
        <f t="shared" si="29"/>
        <v>0</v>
      </c>
      <c r="E215" s="144">
        <f t="shared" si="24"/>
        <v>0</v>
      </c>
      <c r="F215" s="144">
        <f t="shared" si="25"/>
        <v>0</v>
      </c>
      <c r="G215" s="144">
        <f t="shared" si="31"/>
        <v>0</v>
      </c>
      <c r="H215" s="144">
        <f t="shared" si="26"/>
        <v>0</v>
      </c>
      <c r="I215" s="144">
        <f t="shared" si="30"/>
        <v>0</v>
      </c>
      <c r="J215" s="88"/>
    </row>
    <row r="216" spans="2:9" ht="12.75">
      <c r="B216" s="142" t="str">
        <f t="shared" si="27"/>
        <v>17/10</v>
      </c>
      <c r="C216" s="143">
        <f t="shared" si="28"/>
        <v>202</v>
      </c>
      <c r="D216" s="144">
        <f t="shared" si="29"/>
        <v>0</v>
      </c>
      <c r="E216" s="144">
        <f t="shared" si="24"/>
        <v>0</v>
      </c>
      <c r="F216" s="144">
        <f t="shared" si="25"/>
        <v>0</v>
      </c>
      <c r="G216" s="144">
        <f t="shared" si="31"/>
        <v>0</v>
      </c>
      <c r="H216" s="144">
        <f t="shared" si="26"/>
        <v>0</v>
      </c>
      <c r="I216" s="144">
        <f t="shared" si="30"/>
        <v>0</v>
      </c>
    </row>
    <row r="217" spans="2:9" ht="12.75">
      <c r="B217" s="142" t="str">
        <f t="shared" si="27"/>
        <v>17/11</v>
      </c>
      <c r="C217" s="143">
        <f t="shared" si="28"/>
        <v>203</v>
      </c>
      <c r="D217" s="144">
        <f t="shared" si="29"/>
        <v>0</v>
      </c>
      <c r="E217" s="144">
        <f t="shared" si="24"/>
        <v>0</v>
      </c>
      <c r="F217" s="144">
        <f t="shared" si="25"/>
        <v>0</v>
      </c>
      <c r="G217" s="144">
        <f t="shared" si="31"/>
        <v>0</v>
      </c>
      <c r="H217" s="144">
        <f t="shared" si="26"/>
        <v>0</v>
      </c>
      <c r="I217" s="184">
        <f t="shared" si="30"/>
        <v>0</v>
      </c>
    </row>
    <row r="218" spans="2:9" ht="12.75">
      <c r="B218" s="142" t="str">
        <f t="shared" si="27"/>
        <v>17/12</v>
      </c>
      <c r="C218" s="143">
        <f t="shared" si="28"/>
        <v>204</v>
      </c>
      <c r="D218" s="144">
        <f t="shared" si="29"/>
        <v>0</v>
      </c>
      <c r="E218" s="144">
        <f t="shared" si="24"/>
        <v>0</v>
      </c>
      <c r="F218" s="144">
        <f t="shared" si="25"/>
        <v>0</v>
      </c>
      <c r="G218" s="144">
        <f t="shared" si="31"/>
        <v>0</v>
      </c>
      <c r="H218" s="144">
        <f t="shared" si="26"/>
        <v>0</v>
      </c>
      <c r="I218" s="144">
        <f t="shared" si="30"/>
        <v>0</v>
      </c>
    </row>
    <row r="219" spans="2:9" ht="12.75">
      <c r="B219" s="142" t="str">
        <f t="shared" si="27"/>
        <v>18/1</v>
      </c>
      <c r="C219" s="143">
        <f t="shared" si="28"/>
        <v>205</v>
      </c>
      <c r="D219" s="144">
        <f t="shared" si="29"/>
        <v>0</v>
      </c>
      <c r="E219" s="144">
        <f t="shared" si="24"/>
        <v>0</v>
      </c>
      <c r="F219" s="144">
        <f t="shared" si="25"/>
        <v>0</v>
      </c>
      <c r="G219" s="144">
        <f t="shared" si="31"/>
        <v>0</v>
      </c>
      <c r="H219" s="144">
        <f t="shared" si="26"/>
        <v>0</v>
      </c>
      <c r="I219" s="144">
        <f t="shared" si="30"/>
        <v>0</v>
      </c>
    </row>
    <row r="220" spans="2:9" ht="12.75">
      <c r="B220" s="142" t="str">
        <f t="shared" si="27"/>
        <v>18/2</v>
      </c>
      <c r="C220" s="143">
        <f t="shared" si="28"/>
        <v>206</v>
      </c>
      <c r="D220" s="144">
        <f t="shared" si="29"/>
        <v>0</v>
      </c>
      <c r="E220" s="144">
        <f t="shared" si="24"/>
        <v>0</v>
      </c>
      <c r="F220" s="144">
        <f t="shared" si="25"/>
        <v>0</v>
      </c>
      <c r="G220" s="144">
        <f t="shared" si="31"/>
        <v>0</v>
      </c>
      <c r="H220" s="144">
        <f t="shared" si="26"/>
        <v>0</v>
      </c>
      <c r="I220" s="144">
        <f t="shared" si="30"/>
        <v>0</v>
      </c>
    </row>
    <row r="221" spans="2:9" ht="12.75">
      <c r="B221" s="142" t="str">
        <f t="shared" si="27"/>
        <v>18/3</v>
      </c>
      <c r="C221" s="143">
        <f t="shared" si="28"/>
        <v>207</v>
      </c>
      <c r="D221" s="144">
        <f t="shared" si="29"/>
        <v>0</v>
      </c>
      <c r="E221" s="144">
        <f t="shared" si="24"/>
        <v>0</v>
      </c>
      <c r="F221" s="144">
        <f t="shared" si="25"/>
        <v>0</v>
      </c>
      <c r="G221" s="144">
        <f t="shared" si="31"/>
        <v>0</v>
      </c>
      <c r="H221" s="144">
        <f t="shared" si="26"/>
        <v>0</v>
      </c>
      <c r="I221" s="144">
        <f t="shared" si="30"/>
        <v>0</v>
      </c>
    </row>
    <row r="222" spans="2:9" ht="12.75">
      <c r="B222" s="142" t="str">
        <f t="shared" si="27"/>
        <v>18/4</v>
      </c>
      <c r="C222" s="143">
        <f t="shared" si="28"/>
        <v>208</v>
      </c>
      <c r="D222" s="144">
        <f t="shared" si="29"/>
        <v>0</v>
      </c>
      <c r="E222" s="144">
        <f t="shared" si="24"/>
        <v>0</v>
      </c>
      <c r="F222" s="144">
        <f t="shared" si="25"/>
        <v>0</v>
      </c>
      <c r="G222" s="144">
        <f t="shared" si="31"/>
        <v>0</v>
      </c>
      <c r="H222" s="144">
        <f t="shared" si="26"/>
        <v>0</v>
      </c>
      <c r="I222" s="144">
        <f t="shared" si="30"/>
        <v>0</v>
      </c>
    </row>
    <row r="223" spans="2:9" ht="12.75">
      <c r="B223" s="142" t="str">
        <f t="shared" si="27"/>
        <v>18/5</v>
      </c>
      <c r="C223" s="143">
        <f t="shared" si="28"/>
        <v>209</v>
      </c>
      <c r="D223" s="144">
        <f t="shared" si="29"/>
        <v>0</v>
      </c>
      <c r="E223" s="144">
        <f t="shared" si="24"/>
        <v>0</v>
      </c>
      <c r="F223" s="144">
        <f t="shared" si="25"/>
        <v>0</v>
      </c>
      <c r="G223" s="144">
        <f t="shared" si="31"/>
        <v>0</v>
      </c>
      <c r="H223" s="144">
        <f t="shared" si="26"/>
        <v>0</v>
      </c>
      <c r="I223" s="144">
        <f t="shared" si="30"/>
        <v>0</v>
      </c>
    </row>
    <row r="224" spans="2:9" ht="12.75">
      <c r="B224" s="142" t="str">
        <f t="shared" si="27"/>
        <v>18/6</v>
      </c>
      <c r="C224" s="143">
        <f t="shared" si="28"/>
        <v>210</v>
      </c>
      <c r="D224" s="144">
        <f t="shared" si="29"/>
        <v>0</v>
      </c>
      <c r="E224" s="144">
        <f t="shared" si="24"/>
        <v>0</v>
      </c>
      <c r="F224" s="144">
        <f t="shared" si="25"/>
        <v>0</v>
      </c>
      <c r="G224" s="144">
        <f t="shared" si="31"/>
        <v>0</v>
      </c>
      <c r="H224" s="144">
        <f t="shared" si="26"/>
        <v>0</v>
      </c>
      <c r="I224" s="144">
        <f t="shared" si="30"/>
        <v>0</v>
      </c>
    </row>
    <row r="225" spans="2:9" ht="12.75">
      <c r="B225" s="142" t="str">
        <f t="shared" si="27"/>
        <v>18/7</v>
      </c>
      <c r="C225" s="143">
        <f t="shared" si="28"/>
        <v>211</v>
      </c>
      <c r="D225" s="144">
        <f t="shared" si="29"/>
        <v>0</v>
      </c>
      <c r="E225" s="144">
        <f t="shared" si="24"/>
        <v>0</v>
      </c>
      <c r="F225" s="144">
        <f t="shared" si="25"/>
        <v>0</v>
      </c>
      <c r="G225" s="144">
        <f t="shared" si="31"/>
        <v>0</v>
      </c>
      <c r="H225" s="144">
        <f t="shared" si="26"/>
        <v>0</v>
      </c>
      <c r="I225" s="144">
        <f t="shared" si="30"/>
        <v>0</v>
      </c>
    </row>
    <row r="226" spans="2:9" ht="12.75">
      <c r="B226" s="142" t="str">
        <f t="shared" si="27"/>
        <v>18/8</v>
      </c>
      <c r="C226" s="143">
        <f t="shared" si="28"/>
        <v>212</v>
      </c>
      <c r="D226" s="144">
        <f t="shared" si="29"/>
        <v>0</v>
      </c>
      <c r="E226" s="144">
        <f t="shared" si="24"/>
        <v>0</v>
      </c>
      <c r="F226" s="144">
        <f t="shared" si="25"/>
        <v>0</v>
      </c>
      <c r="G226" s="144">
        <f t="shared" si="31"/>
        <v>0</v>
      </c>
      <c r="H226" s="144">
        <f t="shared" si="26"/>
        <v>0</v>
      </c>
      <c r="I226" s="144">
        <f t="shared" si="30"/>
        <v>0</v>
      </c>
    </row>
    <row r="227" spans="2:9" ht="12.75">
      <c r="B227" s="142" t="str">
        <f t="shared" si="27"/>
        <v>18/9</v>
      </c>
      <c r="C227" s="143">
        <f t="shared" si="28"/>
        <v>213</v>
      </c>
      <c r="D227" s="144">
        <f t="shared" si="29"/>
        <v>0</v>
      </c>
      <c r="E227" s="144">
        <f t="shared" si="24"/>
        <v>0</v>
      </c>
      <c r="F227" s="144">
        <f t="shared" si="25"/>
        <v>0</v>
      </c>
      <c r="G227" s="144">
        <f t="shared" si="31"/>
        <v>0</v>
      </c>
      <c r="H227" s="144">
        <f t="shared" si="26"/>
        <v>0</v>
      </c>
      <c r="I227" s="144">
        <f t="shared" si="30"/>
        <v>0</v>
      </c>
    </row>
    <row r="228" spans="2:9" ht="12.75">
      <c r="B228" s="142" t="str">
        <f t="shared" si="27"/>
        <v>18/10</v>
      </c>
      <c r="C228" s="143">
        <f t="shared" si="28"/>
        <v>214</v>
      </c>
      <c r="D228" s="144">
        <f t="shared" si="29"/>
        <v>0</v>
      </c>
      <c r="E228" s="144">
        <f t="shared" si="24"/>
        <v>0</v>
      </c>
      <c r="F228" s="144">
        <f t="shared" si="25"/>
        <v>0</v>
      </c>
      <c r="G228" s="144">
        <f t="shared" si="31"/>
        <v>0</v>
      </c>
      <c r="H228" s="144">
        <f t="shared" si="26"/>
        <v>0</v>
      </c>
      <c r="I228" s="144">
        <f t="shared" si="30"/>
        <v>0</v>
      </c>
    </row>
    <row r="229" spans="2:9" ht="12.75">
      <c r="B229" s="142" t="str">
        <f t="shared" si="27"/>
        <v>18/11</v>
      </c>
      <c r="C229" s="143">
        <f t="shared" si="28"/>
        <v>215</v>
      </c>
      <c r="D229" s="144">
        <f t="shared" si="29"/>
        <v>0</v>
      </c>
      <c r="E229" s="144">
        <f t="shared" si="24"/>
        <v>0</v>
      </c>
      <c r="F229" s="144">
        <f t="shared" si="25"/>
        <v>0</v>
      </c>
      <c r="G229" s="144">
        <f t="shared" si="31"/>
        <v>0</v>
      </c>
      <c r="H229" s="144">
        <f t="shared" si="26"/>
        <v>0</v>
      </c>
      <c r="I229" s="144">
        <f t="shared" si="30"/>
        <v>0</v>
      </c>
    </row>
    <row r="230" spans="2:9" ht="12.75">
      <c r="B230" s="142" t="str">
        <f t="shared" si="27"/>
        <v>18/12</v>
      </c>
      <c r="C230" s="143">
        <f t="shared" si="28"/>
        <v>216</v>
      </c>
      <c r="D230" s="144">
        <f t="shared" si="29"/>
        <v>0</v>
      </c>
      <c r="E230" s="144">
        <f t="shared" si="24"/>
        <v>0</v>
      </c>
      <c r="F230" s="144">
        <f t="shared" si="25"/>
        <v>0</v>
      </c>
      <c r="G230" s="144">
        <f t="shared" si="31"/>
        <v>0</v>
      </c>
      <c r="H230" s="144">
        <f t="shared" si="26"/>
        <v>0</v>
      </c>
      <c r="I230" s="144">
        <f t="shared" si="30"/>
        <v>0</v>
      </c>
    </row>
    <row r="231" spans="2:9" ht="12.75">
      <c r="B231" s="142" t="str">
        <f t="shared" si="27"/>
        <v>19/1</v>
      </c>
      <c r="C231" s="143">
        <f t="shared" si="28"/>
        <v>217</v>
      </c>
      <c r="D231" s="144">
        <f t="shared" si="29"/>
        <v>0</v>
      </c>
      <c r="E231" s="144">
        <f t="shared" si="24"/>
        <v>0</v>
      </c>
      <c r="F231" s="144">
        <f t="shared" si="25"/>
        <v>0</v>
      </c>
      <c r="G231" s="144">
        <f t="shared" si="31"/>
        <v>0</v>
      </c>
      <c r="H231" s="144">
        <f t="shared" si="26"/>
        <v>0</v>
      </c>
      <c r="I231" s="144">
        <f t="shared" si="30"/>
        <v>0</v>
      </c>
    </row>
    <row r="232" spans="2:9" ht="12.75">
      <c r="B232" s="142" t="str">
        <f t="shared" si="27"/>
        <v>19/2</v>
      </c>
      <c r="C232" s="143">
        <f t="shared" si="28"/>
        <v>218</v>
      </c>
      <c r="D232" s="144">
        <f t="shared" si="29"/>
        <v>0</v>
      </c>
      <c r="E232" s="144">
        <f t="shared" si="24"/>
        <v>0</v>
      </c>
      <c r="F232" s="144">
        <f t="shared" si="25"/>
        <v>0</v>
      </c>
      <c r="G232" s="144">
        <f t="shared" si="31"/>
        <v>0</v>
      </c>
      <c r="H232" s="144">
        <f t="shared" si="26"/>
        <v>0</v>
      </c>
      <c r="I232" s="144">
        <f t="shared" si="30"/>
        <v>0</v>
      </c>
    </row>
    <row r="233" spans="2:9" ht="12.75">
      <c r="B233" s="142" t="str">
        <f t="shared" si="27"/>
        <v>19/3</v>
      </c>
      <c r="C233" s="143">
        <f t="shared" si="28"/>
        <v>219</v>
      </c>
      <c r="D233" s="144">
        <f t="shared" si="29"/>
        <v>0</v>
      </c>
      <c r="E233" s="144">
        <f t="shared" si="24"/>
        <v>0</v>
      </c>
      <c r="F233" s="144">
        <f t="shared" si="25"/>
        <v>0</v>
      </c>
      <c r="G233" s="144">
        <f t="shared" si="31"/>
        <v>0</v>
      </c>
      <c r="H233" s="144">
        <f t="shared" si="26"/>
        <v>0</v>
      </c>
      <c r="I233" s="144">
        <f t="shared" si="30"/>
        <v>0</v>
      </c>
    </row>
    <row r="234" spans="2:9" ht="12.75">
      <c r="B234" s="142" t="str">
        <f t="shared" si="27"/>
        <v>19/4</v>
      </c>
      <c r="C234" s="143">
        <f t="shared" si="28"/>
        <v>220</v>
      </c>
      <c r="D234" s="144">
        <f t="shared" si="29"/>
        <v>0</v>
      </c>
      <c r="E234" s="144">
        <f t="shared" si="24"/>
        <v>0</v>
      </c>
      <c r="F234" s="144">
        <f t="shared" si="25"/>
        <v>0</v>
      </c>
      <c r="G234" s="144">
        <f t="shared" si="31"/>
        <v>0</v>
      </c>
      <c r="H234" s="144">
        <f t="shared" si="26"/>
        <v>0</v>
      </c>
      <c r="I234" s="144">
        <f t="shared" si="30"/>
        <v>0</v>
      </c>
    </row>
    <row r="235" spans="2:9" ht="12.75">
      <c r="B235" s="142" t="str">
        <f t="shared" si="27"/>
        <v>19/5</v>
      </c>
      <c r="C235" s="143">
        <f t="shared" si="28"/>
        <v>221</v>
      </c>
      <c r="D235" s="144">
        <f t="shared" si="29"/>
        <v>0</v>
      </c>
      <c r="E235" s="144">
        <f t="shared" si="24"/>
        <v>0</v>
      </c>
      <c r="F235" s="144">
        <f t="shared" si="25"/>
        <v>0</v>
      </c>
      <c r="G235" s="144">
        <f t="shared" si="31"/>
        <v>0</v>
      </c>
      <c r="H235" s="144">
        <f t="shared" si="26"/>
        <v>0</v>
      </c>
      <c r="I235" s="144">
        <f t="shared" si="30"/>
        <v>0</v>
      </c>
    </row>
    <row r="236" spans="2:9" ht="12.75">
      <c r="B236" s="142" t="str">
        <f t="shared" si="27"/>
        <v>19/6</v>
      </c>
      <c r="C236" s="143">
        <f t="shared" si="28"/>
        <v>222</v>
      </c>
      <c r="D236" s="144">
        <f t="shared" si="29"/>
        <v>0</v>
      </c>
      <c r="E236" s="144">
        <f t="shared" si="24"/>
        <v>0</v>
      </c>
      <c r="F236" s="144">
        <f t="shared" si="25"/>
        <v>0</v>
      </c>
      <c r="G236" s="144">
        <f t="shared" si="31"/>
        <v>0</v>
      </c>
      <c r="H236" s="144">
        <f t="shared" si="26"/>
        <v>0</v>
      </c>
      <c r="I236" s="144">
        <f t="shared" si="30"/>
        <v>0</v>
      </c>
    </row>
    <row r="237" spans="2:9" ht="12.75">
      <c r="B237" s="142" t="str">
        <f t="shared" si="27"/>
        <v>19/7</v>
      </c>
      <c r="C237" s="143">
        <f t="shared" si="28"/>
        <v>223</v>
      </c>
      <c r="D237" s="144">
        <f t="shared" si="29"/>
        <v>0</v>
      </c>
      <c r="E237" s="144">
        <f t="shared" si="24"/>
        <v>0</v>
      </c>
      <c r="F237" s="144">
        <f t="shared" si="25"/>
        <v>0</v>
      </c>
      <c r="G237" s="144">
        <f t="shared" si="31"/>
        <v>0</v>
      </c>
      <c r="H237" s="144">
        <f t="shared" si="26"/>
        <v>0</v>
      </c>
      <c r="I237" s="144">
        <f t="shared" si="30"/>
        <v>0</v>
      </c>
    </row>
    <row r="238" spans="2:9" ht="12.75">
      <c r="B238" s="142" t="str">
        <f t="shared" si="27"/>
        <v>19/8</v>
      </c>
      <c r="C238" s="143">
        <f t="shared" si="28"/>
        <v>224</v>
      </c>
      <c r="D238" s="144">
        <f t="shared" si="29"/>
        <v>0</v>
      </c>
      <c r="E238" s="144">
        <f t="shared" si="24"/>
        <v>0</v>
      </c>
      <c r="F238" s="144">
        <f t="shared" si="25"/>
        <v>0</v>
      </c>
      <c r="G238" s="144">
        <f t="shared" si="31"/>
        <v>0</v>
      </c>
      <c r="H238" s="144">
        <f t="shared" si="26"/>
        <v>0</v>
      </c>
      <c r="I238" s="144">
        <f t="shared" si="30"/>
        <v>0</v>
      </c>
    </row>
    <row r="239" spans="2:9" ht="12.75">
      <c r="B239" s="142" t="str">
        <f t="shared" si="27"/>
        <v>19/9</v>
      </c>
      <c r="C239" s="143">
        <f t="shared" si="28"/>
        <v>225</v>
      </c>
      <c r="D239" s="144">
        <f t="shared" si="29"/>
        <v>0</v>
      </c>
      <c r="E239" s="144">
        <f t="shared" si="24"/>
        <v>0</v>
      </c>
      <c r="F239" s="144">
        <f t="shared" si="25"/>
        <v>0</v>
      </c>
      <c r="G239" s="144">
        <f t="shared" si="31"/>
        <v>0</v>
      </c>
      <c r="H239" s="144">
        <f t="shared" si="26"/>
        <v>0</v>
      </c>
      <c r="I239" s="144">
        <f t="shared" si="30"/>
        <v>0</v>
      </c>
    </row>
    <row r="240" spans="2:9" ht="12.75">
      <c r="B240" s="142" t="str">
        <f t="shared" si="27"/>
        <v>19/10</v>
      </c>
      <c r="C240" s="143">
        <f t="shared" si="28"/>
        <v>226</v>
      </c>
      <c r="D240" s="144">
        <f t="shared" si="29"/>
        <v>0</v>
      </c>
      <c r="E240" s="144">
        <f t="shared" si="24"/>
        <v>0</v>
      </c>
      <c r="F240" s="144">
        <f t="shared" si="25"/>
        <v>0</v>
      </c>
      <c r="G240" s="144">
        <f t="shared" si="31"/>
        <v>0</v>
      </c>
      <c r="H240" s="144">
        <f t="shared" si="26"/>
        <v>0</v>
      </c>
      <c r="I240" s="144">
        <f t="shared" si="30"/>
        <v>0</v>
      </c>
    </row>
    <row r="241" spans="2:9" ht="12.75">
      <c r="B241" s="142" t="str">
        <f t="shared" si="27"/>
        <v>19/11</v>
      </c>
      <c r="C241" s="143">
        <f t="shared" si="28"/>
        <v>227</v>
      </c>
      <c r="D241" s="144">
        <f t="shared" si="29"/>
        <v>0</v>
      </c>
      <c r="E241" s="144">
        <f t="shared" si="24"/>
        <v>0</v>
      </c>
      <c r="F241" s="144">
        <f t="shared" si="25"/>
        <v>0</v>
      </c>
      <c r="G241" s="144">
        <f t="shared" si="31"/>
        <v>0</v>
      </c>
      <c r="H241" s="144">
        <f t="shared" si="26"/>
        <v>0</v>
      </c>
      <c r="I241" s="144">
        <f t="shared" si="30"/>
        <v>0</v>
      </c>
    </row>
    <row r="242" spans="2:9" ht="12.75">
      <c r="B242" s="142" t="str">
        <f t="shared" si="27"/>
        <v>19/12</v>
      </c>
      <c r="C242" s="143">
        <f t="shared" si="28"/>
        <v>228</v>
      </c>
      <c r="D242" s="144">
        <f t="shared" si="29"/>
        <v>0</v>
      </c>
      <c r="E242" s="144">
        <f t="shared" si="24"/>
        <v>0</v>
      </c>
      <c r="F242" s="144">
        <f t="shared" si="25"/>
        <v>0</v>
      </c>
      <c r="G242" s="144">
        <f t="shared" si="31"/>
        <v>0</v>
      </c>
      <c r="H242" s="144">
        <f t="shared" si="26"/>
        <v>0</v>
      </c>
      <c r="I242" s="144">
        <f t="shared" si="30"/>
        <v>0</v>
      </c>
    </row>
    <row r="243" spans="2:9" ht="12.75">
      <c r="B243" s="142" t="str">
        <f t="shared" si="27"/>
        <v>20/1</v>
      </c>
      <c r="C243" s="143">
        <f t="shared" si="28"/>
        <v>229</v>
      </c>
      <c r="D243" s="144">
        <f t="shared" si="29"/>
        <v>0</v>
      </c>
      <c r="E243" s="144">
        <f t="shared" si="24"/>
        <v>0</v>
      </c>
      <c r="F243" s="144">
        <f t="shared" si="25"/>
        <v>0</v>
      </c>
      <c r="G243" s="144">
        <f t="shared" si="31"/>
        <v>0</v>
      </c>
      <c r="H243" s="144">
        <f t="shared" si="26"/>
        <v>0</v>
      </c>
      <c r="I243" s="144">
        <f t="shared" si="30"/>
        <v>0</v>
      </c>
    </row>
    <row r="244" spans="2:9" ht="12.75">
      <c r="B244" s="142" t="str">
        <f t="shared" si="27"/>
        <v>20/2</v>
      </c>
      <c r="C244" s="143">
        <f t="shared" si="28"/>
        <v>230</v>
      </c>
      <c r="D244" s="144">
        <f t="shared" si="29"/>
        <v>0</v>
      </c>
      <c r="E244" s="144">
        <f t="shared" si="24"/>
        <v>0</v>
      </c>
      <c r="F244" s="144">
        <f t="shared" si="25"/>
        <v>0</v>
      </c>
      <c r="G244" s="144">
        <f t="shared" si="31"/>
        <v>0</v>
      </c>
      <c r="H244" s="144">
        <f t="shared" si="26"/>
        <v>0</v>
      </c>
      <c r="I244" s="144">
        <f t="shared" si="30"/>
        <v>0</v>
      </c>
    </row>
    <row r="245" spans="2:9" ht="12.75">
      <c r="B245" s="142" t="str">
        <f t="shared" si="27"/>
        <v>20/3</v>
      </c>
      <c r="C245" s="143">
        <f t="shared" si="28"/>
        <v>231</v>
      </c>
      <c r="D245" s="144">
        <f t="shared" si="29"/>
        <v>0</v>
      </c>
      <c r="E245" s="144">
        <f t="shared" si="24"/>
        <v>0</v>
      </c>
      <c r="F245" s="144">
        <f t="shared" si="25"/>
        <v>0</v>
      </c>
      <c r="G245" s="144">
        <f t="shared" si="31"/>
        <v>0</v>
      </c>
      <c r="H245" s="144">
        <f t="shared" si="26"/>
        <v>0</v>
      </c>
      <c r="I245" s="144">
        <f t="shared" si="30"/>
        <v>0</v>
      </c>
    </row>
    <row r="246" spans="2:9" ht="12.75">
      <c r="B246" s="142" t="str">
        <f t="shared" si="27"/>
        <v>20/4</v>
      </c>
      <c r="C246" s="143">
        <f t="shared" si="28"/>
        <v>232</v>
      </c>
      <c r="D246" s="144">
        <f t="shared" si="29"/>
        <v>0</v>
      </c>
      <c r="E246" s="144">
        <f t="shared" si="24"/>
        <v>0</v>
      </c>
      <c r="F246" s="144">
        <f t="shared" si="25"/>
        <v>0</v>
      </c>
      <c r="G246" s="144">
        <f t="shared" si="31"/>
        <v>0</v>
      </c>
      <c r="H246" s="144">
        <f t="shared" si="26"/>
        <v>0</v>
      </c>
      <c r="I246" s="144">
        <f t="shared" si="30"/>
        <v>0</v>
      </c>
    </row>
    <row r="247" spans="2:9" ht="12.75">
      <c r="B247" s="142" t="str">
        <f t="shared" si="27"/>
        <v>20/5</v>
      </c>
      <c r="C247" s="143">
        <f t="shared" si="28"/>
        <v>233</v>
      </c>
      <c r="D247" s="144">
        <f t="shared" si="29"/>
        <v>0</v>
      </c>
      <c r="E247" s="144">
        <f t="shared" si="24"/>
        <v>0</v>
      </c>
      <c r="F247" s="144">
        <f t="shared" si="25"/>
        <v>0</v>
      </c>
      <c r="G247" s="144">
        <f t="shared" si="31"/>
        <v>0</v>
      </c>
      <c r="H247" s="144">
        <f t="shared" si="26"/>
        <v>0</v>
      </c>
      <c r="I247" s="144">
        <f t="shared" si="30"/>
        <v>0</v>
      </c>
    </row>
    <row r="248" spans="2:9" ht="12.75">
      <c r="B248" s="142" t="str">
        <f t="shared" si="27"/>
        <v>20/6</v>
      </c>
      <c r="C248" s="143">
        <f t="shared" si="28"/>
        <v>234</v>
      </c>
      <c r="D248" s="144">
        <f t="shared" si="29"/>
        <v>0</v>
      </c>
      <c r="E248" s="144">
        <f t="shared" si="24"/>
        <v>0</v>
      </c>
      <c r="F248" s="144">
        <f t="shared" si="25"/>
        <v>0</v>
      </c>
      <c r="G248" s="144">
        <f t="shared" si="31"/>
        <v>0</v>
      </c>
      <c r="H248" s="144">
        <f t="shared" si="26"/>
        <v>0</v>
      </c>
      <c r="I248" s="144">
        <f t="shared" si="30"/>
        <v>0</v>
      </c>
    </row>
    <row r="249" spans="2:9" ht="12.75">
      <c r="B249" s="142" t="str">
        <f t="shared" si="27"/>
        <v>20/7</v>
      </c>
      <c r="C249" s="143">
        <f t="shared" si="28"/>
        <v>235</v>
      </c>
      <c r="D249" s="144">
        <f t="shared" si="29"/>
        <v>0</v>
      </c>
      <c r="E249" s="144">
        <f t="shared" si="24"/>
        <v>0</v>
      </c>
      <c r="F249" s="144">
        <f t="shared" si="25"/>
        <v>0</v>
      </c>
      <c r="G249" s="144">
        <f t="shared" si="31"/>
        <v>0</v>
      </c>
      <c r="H249" s="144">
        <f t="shared" si="26"/>
        <v>0</v>
      </c>
      <c r="I249" s="144">
        <f t="shared" si="30"/>
        <v>0</v>
      </c>
    </row>
    <row r="250" spans="2:9" ht="12.75">
      <c r="B250" s="142" t="str">
        <f t="shared" si="27"/>
        <v>20/8</v>
      </c>
      <c r="C250" s="143">
        <f t="shared" si="28"/>
        <v>236</v>
      </c>
      <c r="D250" s="144">
        <f t="shared" si="29"/>
        <v>0</v>
      </c>
      <c r="E250" s="144">
        <f t="shared" si="24"/>
        <v>0</v>
      </c>
      <c r="F250" s="144">
        <f t="shared" si="25"/>
        <v>0</v>
      </c>
      <c r="G250" s="144">
        <f t="shared" si="31"/>
        <v>0</v>
      </c>
      <c r="H250" s="144">
        <f t="shared" si="26"/>
        <v>0</v>
      </c>
      <c r="I250" s="144">
        <f t="shared" si="30"/>
        <v>0</v>
      </c>
    </row>
    <row r="251" spans="2:9" ht="12.75">
      <c r="B251" s="142" t="str">
        <f t="shared" si="27"/>
        <v>20/9</v>
      </c>
      <c r="C251" s="143">
        <f t="shared" si="28"/>
        <v>237</v>
      </c>
      <c r="D251" s="144">
        <f t="shared" si="29"/>
        <v>0</v>
      </c>
      <c r="E251" s="144">
        <f t="shared" si="24"/>
        <v>0</v>
      </c>
      <c r="F251" s="144">
        <f t="shared" si="25"/>
        <v>0</v>
      </c>
      <c r="G251" s="144">
        <f t="shared" si="31"/>
        <v>0</v>
      </c>
      <c r="H251" s="144">
        <f t="shared" si="26"/>
        <v>0</v>
      </c>
      <c r="I251" s="144">
        <f t="shared" si="30"/>
        <v>0</v>
      </c>
    </row>
    <row r="252" spans="2:9" ht="12.75">
      <c r="B252" s="142" t="str">
        <f t="shared" si="27"/>
        <v>20/10</v>
      </c>
      <c r="C252" s="143">
        <f t="shared" si="28"/>
        <v>238</v>
      </c>
      <c r="D252" s="144">
        <f t="shared" si="29"/>
        <v>0</v>
      </c>
      <c r="E252" s="144">
        <f t="shared" si="24"/>
        <v>0</v>
      </c>
      <c r="F252" s="144">
        <f t="shared" si="25"/>
        <v>0</v>
      </c>
      <c r="G252" s="144">
        <f t="shared" si="31"/>
        <v>0</v>
      </c>
      <c r="H252" s="144">
        <f t="shared" si="26"/>
        <v>0</v>
      </c>
      <c r="I252" s="144">
        <f t="shared" si="30"/>
        <v>0</v>
      </c>
    </row>
    <row r="253" spans="2:9" ht="12.75">
      <c r="B253" s="142" t="str">
        <f t="shared" si="27"/>
        <v>20/11</v>
      </c>
      <c r="C253" s="143">
        <f t="shared" si="28"/>
        <v>239</v>
      </c>
      <c r="D253" s="144">
        <f t="shared" si="29"/>
        <v>0</v>
      </c>
      <c r="E253" s="144">
        <f t="shared" si="24"/>
        <v>0</v>
      </c>
      <c r="F253" s="144">
        <f t="shared" si="25"/>
        <v>0</v>
      </c>
      <c r="G253" s="144">
        <f t="shared" si="31"/>
        <v>0</v>
      </c>
      <c r="H253" s="144">
        <f t="shared" si="26"/>
        <v>0</v>
      </c>
      <c r="I253" s="144">
        <f t="shared" si="30"/>
        <v>0</v>
      </c>
    </row>
    <row r="254" spans="1:9" s="88" customFormat="1" ht="12.75">
      <c r="A254" s="186"/>
      <c r="B254" s="142" t="str">
        <f t="shared" si="27"/>
        <v>20/12</v>
      </c>
      <c r="C254" s="187">
        <f t="shared" si="28"/>
        <v>240</v>
      </c>
      <c r="D254" s="188">
        <f t="shared" si="29"/>
        <v>0</v>
      </c>
      <c r="E254" s="188">
        <f t="shared" si="24"/>
        <v>0</v>
      </c>
      <c r="F254" s="188">
        <f t="shared" si="25"/>
        <v>0</v>
      </c>
      <c r="G254" s="188">
        <f t="shared" si="31"/>
        <v>0</v>
      </c>
      <c r="H254" s="188">
        <f t="shared" si="26"/>
        <v>0</v>
      </c>
      <c r="I254" s="188">
        <f t="shared" si="30"/>
        <v>0</v>
      </c>
    </row>
    <row r="255" spans="2:9" ht="12.75">
      <c r="B255" s="142" t="str">
        <f t="shared" si="27"/>
        <v>21/1</v>
      </c>
      <c r="C255" s="143">
        <f t="shared" si="28"/>
        <v>241</v>
      </c>
      <c r="D255" s="144">
        <f t="shared" si="29"/>
        <v>0</v>
      </c>
      <c r="E255" s="144">
        <f t="shared" si="24"/>
        <v>0</v>
      </c>
      <c r="F255" s="144">
        <f t="shared" si="25"/>
        <v>0</v>
      </c>
      <c r="G255" s="144">
        <f t="shared" si="31"/>
        <v>0</v>
      </c>
      <c r="H255" s="144">
        <f t="shared" si="26"/>
        <v>0</v>
      </c>
      <c r="I255" s="144">
        <f t="shared" si="30"/>
        <v>0</v>
      </c>
    </row>
    <row r="256" spans="2:9" ht="12.75">
      <c r="B256" s="142" t="str">
        <f t="shared" si="27"/>
        <v>21/2</v>
      </c>
      <c r="C256" s="143">
        <f t="shared" si="28"/>
        <v>242</v>
      </c>
      <c r="D256" s="144">
        <f t="shared" si="29"/>
        <v>0</v>
      </c>
      <c r="E256" s="144">
        <f t="shared" si="24"/>
        <v>0</v>
      </c>
      <c r="F256" s="144">
        <f t="shared" si="25"/>
        <v>0</v>
      </c>
      <c r="G256" s="144">
        <f t="shared" si="31"/>
        <v>0</v>
      </c>
      <c r="H256" s="144">
        <f t="shared" si="26"/>
        <v>0</v>
      </c>
      <c r="I256" s="144">
        <f t="shared" si="30"/>
        <v>0</v>
      </c>
    </row>
    <row r="257" spans="2:9" ht="12.75">
      <c r="B257" s="142" t="str">
        <f t="shared" si="27"/>
        <v>21/3</v>
      </c>
      <c r="C257" s="143">
        <f t="shared" si="28"/>
        <v>243</v>
      </c>
      <c r="D257" s="144">
        <f t="shared" si="29"/>
        <v>0</v>
      </c>
      <c r="E257" s="144">
        <f t="shared" si="24"/>
        <v>0</v>
      </c>
      <c r="F257" s="144">
        <f t="shared" si="25"/>
        <v>0</v>
      </c>
      <c r="G257" s="144">
        <f t="shared" si="31"/>
        <v>0</v>
      </c>
      <c r="H257" s="144">
        <f t="shared" si="26"/>
        <v>0</v>
      </c>
      <c r="I257" s="144">
        <f t="shared" si="30"/>
        <v>0</v>
      </c>
    </row>
    <row r="258" spans="2:9" ht="12.75">
      <c r="B258" s="142" t="str">
        <f t="shared" si="27"/>
        <v>21/4</v>
      </c>
      <c r="C258" s="143">
        <f t="shared" si="28"/>
        <v>244</v>
      </c>
      <c r="D258" s="144">
        <f t="shared" si="29"/>
        <v>0</v>
      </c>
      <c r="E258" s="144">
        <f t="shared" si="24"/>
        <v>0</v>
      </c>
      <c r="F258" s="144">
        <f t="shared" si="25"/>
        <v>0</v>
      </c>
      <c r="G258" s="144">
        <f t="shared" si="31"/>
        <v>0</v>
      </c>
      <c r="H258" s="144">
        <f t="shared" si="26"/>
        <v>0</v>
      </c>
      <c r="I258" s="144">
        <f t="shared" si="30"/>
        <v>0</v>
      </c>
    </row>
    <row r="259" spans="2:9" ht="12.75">
      <c r="B259" s="142" t="str">
        <f t="shared" si="27"/>
        <v>21/5</v>
      </c>
      <c r="C259" s="143">
        <f t="shared" si="28"/>
        <v>245</v>
      </c>
      <c r="D259" s="144">
        <f t="shared" si="29"/>
        <v>0</v>
      </c>
      <c r="E259" s="144">
        <f t="shared" si="24"/>
        <v>0</v>
      </c>
      <c r="F259" s="144">
        <f t="shared" si="25"/>
        <v>0</v>
      </c>
      <c r="G259" s="144">
        <f t="shared" si="31"/>
        <v>0</v>
      </c>
      <c r="H259" s="144">
        <f t="shared" si="26"/>
        <v>0</v>
      </c>
      <c r="I259" s="144">
        <f t="shared" si="30"/>
        <v>0</v>
      </c>
    </row>
    <row r="260" spans="2:9" ht="12.75">
      <c r="B260" s="142" t="str">
        <f t="shared" si="27"/>
        <v>21/6</v>
      </c>
      <c r="C260" s="143">
        <f t="shared" si="28"/>
        <v>246</v>
      </c>
      <c r="D260" s="144">
        <f t="shared" si="29"/>
        <v>0</v>
      </c>
      <c r="E260" s="144">
        <f t="shared" si="24"/>
        <v>0</v>
      </c>
      <c r="F260" s="144">
        <f t="shared" si="25"/>
        <v>0</v>
      </c>
      <c r="G260" s="144">
        <f t="shared" si="31"/>
        <v>0</v>
      </c>
      <c r="H260" s="144">
        <f t="shared" si="26"/>
        <v>0</v>
      </c>
      <c r="I260" s="144">
        <f t="shared" si="30"/>
        <v>0</v>
      </c>
    </row>
    <row r="261" spans="2:9" ht="12.75">
      <c r="B261" s="142" t="str">
        <f t="shared" si="27"/>
        <v>21/7</v>
      </c>
      <c r="C261" s="143">
        <f t="shared" si="28"/>
        <v>247</v>
      </c>
      <c r="D261" s="144">
        <f t="shared" si="29"/>
        <v>0</v>
      </c>
      <c r="E261" s="144">
        <f t="shared" si="24"/>
        <v>0</v>
      </c>
      <c r="F261" s="144">
        <f t="shared" si="25"/>
        <v>0</v>
      </c>
      <c r="G261" s="144">
        <f t="shared" si="31"/>
        <v>0</v>
      </c>
      <c r="H261" s="144">
        <f t="shared" si="26"/>
        <v>0</v>
      </c>
      <c r="I261" s="144">
        <f t="shared" si="30"/>
        <v>0</v>
      </c>
    </row>
    <row r="262" spans="2:9" ht="12.75">
      <c r="B262" s="142" t="str">
        <f t="shared" si="27"/>
        <v>21/8</v>
      </c>
      <c r="C262" s="143">
        <f t="shared" si="28"/>
        <v>248</v>
      </c>
      <c r="D262" s="144">
        <f t="shared" si="29"/>
        <v>0</v>
      </c>
      <c r="E262" s="144">
        <f t="shared" si="24"/>
        <v>0</v>
      </c>
      <c r="F262" s="144">
        <f t="shared" si="25"/>
        <v>0</v>
      </c>
      <c r="G262" s="144">
        <f t="shared" si="31"/>
        <v>0</v>
      </c>
      <c r="H262" s="144">
        <f t="shared" si="26"/>
        <v>0</v>
      </c>
      <c r="I262" s="144">
        <f t="shared" si="30"/>
        <v>0</v>
      </c>
    </row>
    <row r="263" spans="2:9" ht="12.75">
      <c r="B263" s="142" t="str">
        <f t="shared" si="27"/>
        <v>21/9</v>
      </c>
      <c r="C263" s="143">
        <f t="shared" si="28"/>
        <v>249</v>
      </c>
      <c r="D263" s="144">
        <f t="shared" si="29"/>
        <v>0</v>
      </c>
      <c r="E263" s="144">
        <f t="shared" si="24"/>
        <v>0</v>
      </c>
      <c r="F263" s="144">
        <f t="shared" si="25"/>
        <v>0</v>
      </c>
      <c r="G263" s="144">
        <f t="shared" si="31"/>
        <v>0</v>
      </c>
      <c r="H263" s="144">
        <f t="shared" si="26"/>
        <v>0</v>
      </c>
      <c r="I263" s="144">
        <f t="shared" si="30"/>
        <v>0</v>
      </c>
    </row>
    <row r="264" spans="2:9" ht="12.75">
      <c r="B264" s="142" t="str">
        <f t="shared" si="27"/>
        <v>21/10</v>
      </c>
      <c r="C264" s="143">
        <f t="shared" si="28"/>
        <v>250</v>
      </c>
      <c r="D264" s="144">
        <f t="shared" si="29"/>
        <v>0</v>
      </c>
      <c r="E264" s="144">
        <f t="shared" si="24"/>
        <v>0</v>
      </c>
      <c r="F264" s="144">
        <f t="shared" si="25"/>
        <v>0</v>
      </c>
      <c r="G264" s="144">
        <f t="shared" si="31"/>
        <v>0</v>
      </c>
      <c r="H264" s="144">
        <f t="shared" si="26"/>
        <v>0</v>
      </c>
      <c r="I264" s="144">
        <f t="shared" si="30"/>
        <v>0</v>
      </c>
    </row>
    <row r="265" spans="2:9" ht="12.75">
      <c r="B265" s="142" t="str">
        <f t="shared" si="27"/>
        <v>21/11</v>
      </c>
      <c r="C265" s="143">
        <f t="shared" si="28"/>
        <v>251</v>
      </c>
      <c r="D265" s="144">
        <f t="shared" si="29"/>
        <v>0</v>
      </c>
      <c r="E265" s="144">
        <f t="shared" si="24"/>
        <v>0</v>
      </c>
      <c r="F265" s="144">
        <f t="shared" si="25"/>
        <v>0</v>
      </c>
      <c r="G265" s="144">
        <f t="shared" si="31"/>
        <v>0</v>
      </c>
      <c r="H265" s="144">
        <f t="shared" si="26"/>
        <v>0</v>
      </c>
      <c r="I265" s="144">
        <f t="shared" si="30"/>
        <v>0</v>
      </c>
    </row>
    <row r="266" spans="2:9" ht="12.75">
      <c r="B266" s="142" t="str">
        <f t="shared" si="27"/>
        <v>21/12</v>
      </c>
      <c r="C266" s="143">
        <f t="shared" si="28"/>
        <v>252</v>
      </c>
      <c r="D266" s="144">
        <f t="shared" si="29"/>
        <v>0</v>
      </c>
      <c r="E266" s="144">
        <f t="shared" si="24"/>
        <v>0</v>
      </c>
      <c r="F266" s="144">
        <f t="shared" si="25"/>
        <v>0</v>
      </c>
      <c r="G266" s="144">
        <f t="shared" si="31"/>
        <v>0</v>
      </c>
      <c r="H266" s="144">
        <f t="shared" si="26"/>
        <v>0</v>
      </c>
      <c r="I266" s="144">
        <f t="shared" si="30"/>
        <v>0</v>
      </c>
    </row>
    <row r="267" spans="2:9" ht="12.75">
      <c r="B267" s="142" t="str">
        <f t="shared" si="27"/>
        <v>22/1</v>
      </c>
      <c r="C267" s="143">
        <f t="shared" si="28"/>
        <v>253</v>
      </c>
      <c r="D267" s="144">
        <f t="shared" si="29"/>
        <v>0</v>
      </c>
      <c r="E267" s="144">
        <f t="shared" si="24"/>
        <v>0</v>
      </c>
      <c r="F267" s="144">
        <f t="shared" si="25"/>
        <v>0</v>
      </c>
      <c r="G267" s="144">
        <f t="shared" si="31"/>
        <v>0</v>
      </c>
      <c r="H267" s="144">
        <f t="shared" si="26"/>
        <v>0</v>
      </c>
      <c r="I267" s="144">
        <f t="shared" si="30"/>
        <v>0</v>
      </c>
    </row>
    <row r="268" spans="2:9" ht="12.75">
      <c r="B268" s="142" t="str">
        <f t="shared" si="27"/>
        <v>22/2</v>
      </c>
      <c r="C268" s="143">
        <f t="shared" si="28"/>
        <v>254</v>
      </c>
      <c r="D268" s="144">
        <f t="shared" si="29"/>
        <v>0</v>
      </c>
      <c r="E268" s="144">
        <f t="shared" si="24"/>
        <v>0</v>
      </c>
      <c r="F268" s="144">
        <f t="shared" si="25"/>
        <v>0</v>
      </c>
      <c r="G268" s="144">
        <f t="shared" si="31"/>
        <v>0</v>
      </c>
      <c r="H268" s="144">
        <f t="shared" si="26"/>
        <v>0</v>
      </c>
      <c r="I268" s="144">
        <f t="shared" si="30"/>
        <v>0</v>
      </c>
    </row>
    <row r="269" spans="2:9" ht="12.75">
      <c r="B269" s="142" t="str">
        <f t="shared" si="27"/>
        <v>22/3</v>
      </c>
      <c r="C269" s="143">
        <f t="shared" si="28"/>
        <v>255</v>
      </c>
      <c r="D269" s="144">
        <f t="shared" si="29"/>
        <v>0</v>
      </c>
      <c r="E269" s="144">
        <f t="shared" si="24"/>
        <v>0</v>
      </c>
      <c r="F269" s="144">
        <f t="shared" si="25"/>
        <v>0</v>
      </c>
      <c r="G269" s="144">
        <f t="shared" si="31"/>
        <v>0</v>
      </c>
      <c r="H269" s="144">
        <f t="shared" si="26"/>
        <v>0</v>
      </c>
      <c r="I269" s="144">
        <f t="shared" si="30"/>
        <v>0</v>
      </c>
    </row>
    <row r="270" spans="2:9" ht="12.75">
      <c r="B270" s="142" t="str">
        <f t="shared" si="27"/>
        <v>22/4</v>
      </c>
      <c r="C270" s="143">
        <f t="shared" si="28"/>
        <v>256</v>
      </c>
      <c r="D270" s="144">
        <f t="shared" si="29"/>
        <v>0</v>
      </c>
      <c r="E270" s="144">
        <f t="shared" si="24"/>
        <v>0</v>
      </c>
      <c r="F270" s="144">
        <f t="shared" si="25"/>
        <v>0</v>
      </c>
      <c r="G270" s="144">
        <f t="shared" si="31"/>
        <v>0</v>
      </c>
      <c r="H270" s="144">
        <f t="shared" si="26"/>
        <v>0</v>
      </c>
      <c r="I270" s="144">
        <f t="shared" si="30"/>
        <v>0</v>
      </c>
    </row>
    <row r="271" spans="2:9" ht="12.75">
      <c r="B271" s="142" t="str">
        <f t="shared" si="27"/>
        <v>22/5</v>
      </c>
      <c r="C271" s="143">
        <f t="shared" si="28"/>
        <v>257</v>
      </c>
      <c r="D271" s="144">
        <f t="shared" si="29"/>
        <v>0</v>
      </c>
      <c r="E271" s="144">
        <f aca="true" t="shared" si="32" ref="E271:E334">D271-F271</f>
        <v>0</v>
      </c>
      <c r="F271" s="144">
        <f aca="true" t="shared" si="33" ref="F271:F334">(H270*$F$13)/12</f>
        <v>0</v>
      </c>
      <c r="G271" s="144">
        <f t="shared" si="31"/>
        <v>0</v>
      </c>
      <c r="H271" s="144">
        <f aca="true" t="shared" si="34" ref="H271:H334">H270-E271-G271</f>
        <v>0</v>
      </c>
      <c r="I271" s="144">
        <f t="shared" si="30"/>
        <v>0</v>
      </c>
    </row>
    <row r="272" spans="2:9" ht="12.75">
      <c r="B272" s="142" t="str">
        <f aca="true" t="shared" si="35" ref="B272:B335">CONCATENATE(INT((C272-1)/12)+1,"/",MOD((C272-1),12)+1)</f>
        <v>22/6</v>
      </c>
      <c r="C272" s="143">
        <f aca="true" t="shared" si="36" ref="C272:C335">C271+1</f>
        <v>258</v>
      </c>
      <c r="D272" s="144">
        <f aca="true" t="shared" si="37" ref="D272:D335">$D$15</f>
        <v>0</v>
      </c>
      <c r="E272" s="144">
        <f t="shared" si="32"/>
        <v>0</v>
      </c>
      <c r="F272" s="144">
        <f t="shared" si="33"/>
        <v>0</v>
      </c>
      <c r="G272" s="144">
        <f t="shared" si="31"/>
        <v>0</v>
      </c>
      <c r="H272" s="144">
        <f t="shared" si="34"/>
        <v>0</v>
      </c>
      <c r="I272" s="144">
        <f aca="true" t="shared" si="38" ref="I272:I335">I271+F272</f>
        <v>0</v>
      </c>
    </row>
    <row r="273" spans="2:9" ht="12.75">
      <c r="B273" s="142" t="str">
        <f t="shared" si="35"/>
        <v>22/7</v>
      </c>
      <c r="C273" s="143">
        <f t="shared" si="36"/>
        <v>259</v>
      </c>
      <c r="D273" s="144">
        <f t="shared" si="37"/>
        <v>0</v>
      </c>
      <c r="E273" s="144">
        <f t="shared" si="32"/>
        <v>0</v>
      </c>
      <c r="F273" s="144">
        <f t="shared" si="33"/>
        <v>0</v>
      </c>
      <c r="G273" s="144">
        <f aca="true" t="shared" si="39" ref="G273:G336">G272</f>
        <v>0</v>
      </c>
      <c r="H273" s="144">
        <f t="shared" si="34"/>
        <v>0</v>
      </c>
      <c r="I273" s="144">
        <f t="shared" si="38"/>
        <v>0</v>
      </c>
    </row>
    <row r="274" spans="2:9" ht="12.75">
      <c r="B274" s="142" t="str">
        <f t="shared" si="35"/>
        <v>22/8</v>
      </c>
      <c r="C274" s="143">
        <f t="shared" si="36"/>
        <v>260</v>
      </c>
      <c r="D274" s="144">
        <f t="shared" si="37"/>
        <v>0</v>
      </c>
      <c r="E274" s="144">
        <f t="shared" si="32"/>
        <v>0</v>
      </c>
      <c r="F274" s="144">
        <f t="shared" si="33"/>
        <v>0</v>
      </c>
      <c r="G274" s="144">
        <f t="shared" si="39"/>
        <v>0</v>
      </c>
      <c r="H274" s="144">
        <f t="shared" si="34"/>
        <v>0</v>
      </c>
      <c r="I274" s="144">
        <f t="shared" si="38"/>
        <v>0</v>
      </c>
    </row>
    <row r="275" spans="2:9" ht="12.75">
      <c r="B275" s="142" t="str">
        <f t="shared" si="35"/>
        <v>22/9</v>
      </c>
      <c r="C275" s="143">
        <f t="shared" si="36"/>
        <v>261</v>
      </c>
      <c r="D275" s="144">
        <f t="shared" si="37"/>
        <v>0</v>
      </c>
      <c r="E275" s="144">
        <f t="shared" si="32"/>
        <v>0</v>
      </c>
      <c r="F275" s="144">
        <f t="shared" si="33"/>
        <v>0</v>
      </c>
      <c r="G275" s="144">
        <f t="shared" si="39"/>
        <v>0</v>
      </c>
      <c r="H275" s="144">
        <f t="shared" si="34"/>
        <v>0</v>
      </c>
      <c r="I275" s="144">
        <f t="shared" si="38"/>
        <v>0</v>
      </c>
    </row>
    <row r="276" spans="2:9" ht="12.75">
      <c r="B276" s="142" t="str">
        <f t="shared" si="35"/>
        <v>22/10</v>
      </c>
      <c r="C276" s="143">
        <f t="shared" si="36"/>
        <v>262</v>
      </c>
      <c r="D276" s="144">
        <f t="shared" si="37"/>
        <v>0</v>
      </c>
      <c r="E276" s="144">
        <f t="shared" si="32"/>
        <v>0</v>
      </c>
      <c r="F276" s="144">
        <f t="shared" si="33"/>
        <v>0</v>
      </c>
      <c r="G276" s="144">
        <f t="shared" si="39"/>
        <v>0</v>
      </c>
      <c r="H276" s="144">
        <f t="shared" si="34"/>
        <v>0</v>
      </c>
      <c r="I276" s="144">
        <f t="shared" si="38"/>
        <v>0</v>
      </c>
    </row>
    <row r="277" spans="2:9" ht="12.75">
      <c r="B277" s="142" t="str">
        <f t="shared" si="35"/>
        <v>22/11</v>
      </c>
      <c r="C277" s="143">
        <f t="shared" si="36"/>
        <v>263</v>
      </c>
      <c r="D277" s="144">
        <f t="shared" si="37"/>
        <v>0</v>
      </c>
      <c r="E277" s="144">
        <f t="shared" si="32"/>
        <v>0</v>
      </c>
      <c r="F277" s="144">
        <f t="shared" si="33"/>
        <v>0</v>
      </c>
      <c r="G277" s="144">
        <f t="shared" si="39"/>
        <v>0</v>
      </c>
      <c r="H277" s="144">
        <f t="shared" si="34"/>
        <v>0</v>
      </c>
      <c r="I277" s="144">
        <f t="shared" si="38"/>
        <v>0</v>
      </c>
    </row>
    <row r="278" spans="2:9" ht="12.75">
      <c r="B278" s="142" t="str">
        <f t="shared" si="35"/>
        <v>22/12</v>
      </c>
      <c r="C278" s="143">
        <f t="shared" si="36"/>
        <v>264</v>
      </c>
      <c r="D278" s="144">
        <f t="shared" si="37"/>
        <v>0</v>
      </c>
      <c r="E278" s="144">
        <f t="shared" si="32"/>
        <v>0</v>
      </c>
      <c r="F278" s="144">
        <f t="shared" si="33"/>
        <v>0</v>
      </c>
      <c r="G278" s="144">
        <f t="shared" si="39"/>
        <v>0</v>
      </c>
      <c r="H278" s="144">
        <f t="shared" si="34"/>
        <v>0</v>
      </c>
      <c r="I278" s="144">
        <f t="shared" si="38"/>
        <v>0</v>
      </c>
    </row>
    <row r="279" spans="2:9" ht="12.75">
      <c r="B279" s="142" t="str">
        <f t="shared" si="35"/>
        <v>23/1</v>
      </c>
      <c r="C279" s="143">
        <f t="shared" si="36"/>
        <v>265</v>
      </c>
      <c r="D279" s="144">
        <f t="shared" si="37"/>
        <v>0</v>
      </c>
      <c r="E279" s="144">
        <f t="shared" si="32"/>
        <v>0</v>
      </c>
      <c r="F279" s="144">
        <f t="shared" si="33"/>
        <v>0</v>
      </c>
      <c r="G279" s="144">
        <f t="shared" si="39"/>
        <v>0</v>
      </c>
      <c r="H279" s="144">
        <f t="shared" si="34"/>
        <v>0</v>
      </c>
      <c r="I279" s="144">
        <f t="shared" si="38"/>
        <v>0</v>
      </c>
    </row>
    <row r="280" spans="2:9" ht="12.75">
      <c r="B280" s="142" t="str">
        <f t="shared" si="35"/>
        <v>23/2</v>
      </c>
      <c r="C280" s="143">
        <f t="shared" si="36"/>
        <v>266</v>
      </c>
      <c r="D280" s="144">
        <f t="shared" si="37"/>
        <v>0</v>
      </c>
      <c r="E280" s="144">
        <f t="shared" si="32"/>
        <v>0</v>
      </c>
      <c r="F280" s="144">
        <f t="shared" si="33"/>
        <v>0</v>
      </c>
      <c r="G280" s="144">
        <f t="shared" si="39"/>
        <v>0</v>
      </c>
      <c r="H280" s="144">
        <f t="shared" si="34"/>
        <v>0</v>
      </c>
      <c r="I280" s="144">
        <f t="shared" si="38"/>
        <v>0</v>
      </c>
    </row>
    <row r="281" spans="2:9" ht="12.75">
      <c r="B281" s="142" t="str">
        <f t="shared" si="35"/>
        <v>23/3</v>
      </c>
      <c r="C281" s="143">
        <f t="shared" si="36"/>
        <v>267</v>
      </c>
      <c r="D281" s="144">
        <f t="shared" si="37"/>
        <v>0</v>
      </c>
      <c r="E281" s="144">
        <f t="shared" si="32"/>
        <v>0</v>
      </c>
      <c r="F281" s="144">
        <f t="shared" si="33"/>
        <v>0</v>
      </c>
      <c r="G281" s="144">
        <f t="shared" si="39"/>
        <v>0</v>
      </c>
      <c r="H281" s="144">
        <f t="shared" si="34"/>
        <v>0</v>
      </c>
      <c r="I281" s="144">
        <f t="shared" si="38"/>
        <v>0</v>
      </c>
    </row>
    <row r="282" spans="2:9" ht="12.75">
      <c r="B282" s="142" t="str">
        <f t="shared" si="35"/>
        <v>23/4</v>
      </c>
      <c r="C282" s="143">
        <f t="shared" si="36"/>
        <v>268</v>
      </c>
      <c r="D282" s="144">
        <f t="shared" si="37"/>
        <v>0</v>
      </c>
      <c r="E282" s="144">
        <f t="shared" si="32"/>
        <v>0</v>
      </c>
      <c r="F282" s="144">
        <f t="shared" si="33"/>
        <v>0</v>
      </c>
      <c r="G282" s="144">
        <f t="shared" si="39"/>
        <v>0</v>
      </c>
      <c r="H282" s="144">
        <f t="shared" si="34"/>
        <v>0</v>
      </c>
      <c r="I282" s="144">
        <f t="shared" si="38"/>
        <v>0</v>
      </c>
    </row>
    <row r="283" spans="2:9" ht="12.75">
      <c r="B283" s="142" t="str">
        <f t="shared" si="35"/>
        <v>23/5</v>
      </c>
      <c r="C283" s="143">
        <f t="shared" si="36"/>
        <v>269</v>
      </c>
      <c r="D283" s="144">
        <f t="shared" si="37"/>
        <v>0</v>
      </c>
      <c r="E283" s="144">
        <f t="shared" si="32"/>
        <v>0</v>
      </c>
      <c r="F283" s="144">
        <f t="shared" si="33"/>
        <v>0</v>
      </c>
      <c r="G283" s="144">
        <f t="shared" si="39"/>
        <v>0</v>
      </c>
      <c r="H283" s="144">
        <f t="shared" si="34"/>
        <v>0</v>
      </c>
      <c r="I283" s="144">
        <f t="shared" si="38"/>
        <v>0</v>
      </c>
    </row>
    <row r="284" spans="2:9" ht="12.75">
      <c r="B284" s="142" t="str">
        <f t="shared" si="35"/>
        <v>23/6</v>
      </c>
      <c r="C284" s="143">
        <f t="shared" si="36"/>
        <v>270</v>
      </c>
      <c r="D284" s="144">
        <f t="shared" si="37"/>
        <v>0</v>
      </c>
      <c r="E284" s="144">
        <f t="shared" si="32"/>
        <v>0</v>
      </c>
      <c r="F284" s="144">
        <f t="shared" si="33"/>
        <v>0</v>
      </c>
      <c r="G284" s="144">
        <f t="shared" si="39"/>
        <v>0</v>
      </c>
      <c r="H284" s="144">
        <f t="shared" si="34"/>
        <v>0</v>
      </c>
      <c r="I284" s="144">
        <f t="shared" si="38"/>
        <v>0</v>
      </c>
    </row>
    <row r="285" spans="2:9" ht="12.75">
      <c r="B285" s="142" t="str">
        <f t="shared" si="35"/>
        <v>23/7</v>
      </c>
      <c r="C285" s="143">
        <f t="shared" si="36"/>
        <v>271</v>
      </c>
      <c r="D285" s="144">
        <f t="shared" si="37"/>
        <v>0</v>
      </c>
      <c r="E285" s="144">
        <f t="shared" si="32"/>
        <v>0</v>
      </c>
      <c r="F285" s="144">
        <f t="shared" si="33"/>
        <v>0</v>
      </c>
      <c r="G285" s="144">
        <f t="shared" si="39"/>
        <v>0</v>
      </c>
      <c r="H285" s="144">
        <f t="shared" si="34"/>
        <v>0</v>
      </c>
      <c r="I285" s="144">
        <f t="shared" si="38"/>
        <v>0</v>
      </c>
    </row>
    <row r="286" spans="2:9" ht="12.75">
      <c r="B286" s="142" t="str">
        <f t="shared" si="35"/>
        <v>23/8</v>
      </c>
      <c r="C286" s="143">
        <f t="shared" si="36"/>
        <v>272</v>
      </c>
      <c r="D286" s="144">
        <f t="shared" si="37"/>
        <v>0</v>
      </c>
      <c r="E286" s="144">
        <f t="shared" si="32"/>
        <v>0</v>
      </c>
      <c r="F286" s="144">
        <f t="shared" si="33"/>
        <v>0</v>
      </c>
      <c r="G286" s="144">
        <f t="shared" si="39"/>
        <v>0</v>
      </c>
      <c r="H286" s="144">
        <f t="shared" si="34"/>
        <v>0</v>
      </c>
      <c r="I286" s="144">
        <f t="shared" si="38"/>
        <v>0</v>
      </c>
    </row>
    <row r="287" spans="2:9" ht="12.75">
      <c r="B287" s="142" t="str">
        <f t="shared" si="35"/>
        <v>23/9</v>
      </c>
      <c r="C287" s="143">
        <f t="shared" si="36"/>
        <v>273</v>
      </c>
      <c r="D287" s="144">
        <f t="shared" si="37"/>
        <v>0</v>
      </c>
      <c r="E287" s="144">
        <f t="shared" si="32"/>
        <v>0</v>
      </c>
      <c r="F287" s="144">
        <f t="shared" si="33"/>
        <v>0</v>
      </c>
      <c r="G287" s="144">
        <f t="shared" si="39"/>
        <v>0</v>
      </c>
      <c r="H287" s="144">
        <f t="shared" si="34"/>
        <v>0</v>
      </c>
      <c r="I287" s="144">
        <f t="shared" si="38"/>
        <v>0</v>
      </c>
    </row>
    <row r="288" spans="2:9" ht="12.75">
      <c r="B288" s="142" t="str">
        <f t="shared" si="35"/>
        <v>23/10</v>
      </c>
      <c r="C288" s="143">
        <f t="shared" si="36"/>
        <v>274</v>
      </c>
      <c r="D288" s="144">
        <f t="shared" si="37"/>
        <v>0</v>
      </c>
      <c r="E288" s="144">
        <f t="shared" si="32"/>
        <v>0</v>
      </c>
      <c r="F288" s="144">
        <f t="shared" si="33"/>
        <v>0</v>
      </c>
      <c r="G288" s="144">
        <f t="shared" si="39"/>
        <v>0</v>
      </c>
      <c r="H288" s="144">
        <f t="shared" si="34"/>
        <v>0</v>
      </c>
      <c r="I288" s="144">
        <f t="shared" si="38"/>
        <v>0</v>
      </c>
    </row>
    <row r="289" spans="2:9" ht="12.75">
      <c r="B289" s="142" t="str">
        <f t="shared" si="35"/>
        <v>23/11</v>
      </c>
      <c r="C289" s="143">
        <f t="shared" si="36"/>
        <v>275</v>
      </c>
      <c r="D289" s="144">
        <f t="shared" si="37"/>
        <v>0</v>
      </c>
      <c r="E289" s="144">
        <f t="shared" si="32"/>
        <v>0</v>
      </c>
      <c r="F289" s="144">
        <f t="shared" si="33"/>
        <v>0</v>
      </c>
      <c r="G289" s="144">
        <f t="shared" si="39"/>
        <v>0</v>
      </c>
      <c r="H289" s="144">
        <f t="shared" si="34"/>
        <v>0</v>
      </c>
      <c r="I289" s="144">
        <f t="shared" si="38"/>
        <v>0</v>
      </c>
    </row>
    <row r="290" spans="2:9" ht="12.75">
      <c r="B290" s="142" t="str">
        <f t="shared" si="35"/>
        <v>23/12</v>
      </c>
      <c r="C290" s="143">
        <f t="shared" si="36"/>
        <v>276</v>
      </c>
      <c r="D290" s="144">
        <f t="shared" si="37"/>
        <v>0</v>
      </c>
      <c r="E290" s="144">
        <f t="shared" si="32"/>
        <v>0</v>
      </c>
      <c r="F290" s="144">
        <f t="shared" si="33"/>
        <v>0</v>
      </c>
      <c r="G290" s="144">
        <f t="shared" si="39"/>
        <v>0</v>
      </c>
      <c r="H290" s="144">
        <f t="shared" si="34"/>
        <v>0</v>
      </c>
      <c r="I290" s="144">
        <f t="shared" si="38"/>
        <v>0</v>
      </c>
    </row>
    <row r="291" spans="2:9" ht="12.75">
      <c r="B291" s="142" t="str">
        <f t="shared" si="35"/>
        <v>24/1</v>
      </c>
      <c r="C291" s="143">
        <f t="shared" si="36"/>
        <v>277</v>
      </c>
      <c r="D291" s="144">
        <f t="shared" si="37"/>
        <v>0</v>
      </c>
      <c r="E291" s="144">
        <f t="shared" si="32"/>
        <v>0</v>
      </c>
      <c r="F291" s="144">
        <f t="shared" si="33"/>
        <v>0</v>
      </c>
      <c r="G291" s="144">
        <f t="shared" si="39"/>
        <v>0</v>
      </c>
      <c r="H291" s="144">
        <f t="shared" si="34"/>
        <v>0</v>
      </c>
      <c r="I291" s="144">
        <f t="shared" si="38"/>
        <v>0</v>
      </c>
    </row>
    <row r="292" spans="2:9" ht="12.75">
      <c r="B292" s="142" t="str">
        <f t="shared" si="35"/>
        <v>24/2</v>
      </c>
      <c r="C292" s="143">
        <f t="shared" si="36"/>
        <v>278</v>
      </c>
      <c r="D292" s="144">
        <f t="shared" si="37"/>
        <v>0</v>
      </c>
      <c r="E292" s="144">
        <f t="shared" si="32"/>
        <v>0</v>
      </c>
      <c r="F292" s="144">
        <f t="shared" si="33"/>
        <v>0</v>
      </c>
      <c r="G292" s="144">
        <f t="shared" si="39"/>
        <v>0</v>
      </c>
      <c r="H292" s="144">
        <f t="shared" si="34"/>
        <v>0</v>
      </c>
      <c r="I292" s="144">
        <f t="shared" si="38"/>
        <v>0</v>
      </c>
    </row>
    <row r="293" spans="2:9" ht="12.75">
      <c r="B293" s="142" t="str">
        <f t="shared" si="35"/>
        <v>24/3</v>
      </c>
      <c r="C293" s="143">
        <f t="shared" si="36"/>
        <v>279</v>
      </c>
      <c r="D293" s="144">
        <f t="shared" si="37"/>
        <v>0</v>
      </c>
      <c r="E293" s="144">
        <f t="shared" si="32"/>
        <v>0</v>
      </c>
      <c r="F293" s="144">
        <f t="shared" si="33"/>
        <v>0</v>
      </c>
      <c r="G293" s="144">
        <f t="shared" si="39"/>
        <v>0</v>
      </c>
      <c r="H293" s="144">
        <f t="shared" si="34"/>
        <v>0</v>
      </c>
      <c r="I293" s="144">
        <f t="shared" si="38"/>
        <v>0</v>
      </c>
    </row>
    <row r="294" spans="2:9" ht="12.75">
      <c r="B294" s="142" t="str">
        <f t="shared" si="35"/>
        <v>24/4</v>
      </c>
      <c r="C294" s="143">
        <f t="shared" si="36"/>
        <v>280</v>
      </c>
      <c r="D294" s="144">
        <f t="shared" si="37"/>
        <v>0</v>
      </c>
      <c r="E294" s="144">
        <f t="shared" si="32"/>
        <v>0</v>
      </c>
      <c r="F294" s="144">
        <f t="shared" si="33"/>
        <v>0</v>
      </c>
      <c r="G294" s="144">
        <f t="shared" si="39"/>
        <v>0</v>
      </c>
      <c r="H294" s="144">
        <f t="shared" si="34"/>
        <v>0</v>
      </c>
      <c r="I294" s="144">
        <f t="shared" si="38"/>
        <v>0</v>
      </c>
    </row>
    <row r="295" spans="2:9" ht="12.75">
      <c r="B295" s="142" t="str">
        <f t="shared" si="35"/>
        <v>24/5</v>
      </c>
      <c r="C295" s="143">
        <f t="shared" si="36"/>
        <v>281</v>
      </c>
      <c r="D295" s="144">
        <f t="shared" si="37"/>
        <v>0</v>
      </c>
      <c r="E295" s="144">
        <f t="shared" si="32"/>
        <v>0</v>
      </c>
      <c r="F295" s="144">
        <f t="shared" si="33"/>
        <v>0</v>
      </c>
      <c r="G295" s="144">
        <f t="shared" si="39"/>
        <v>0</v>
      </c>
      <c r="H295" s="144">
        <f t="shared" si="34"/>
        <v>0</v>
      </c>
      <c r="I295" s="144">
        <f t="shared" si="38"/>
        <v>0</v>
      </c>
    </row>
    <row r="296" spans="2:9" ht="12.75">
      <c r="B296" s="142" t="str">
        <f t="shared" si="35"/>
        <v>24/6</v>
      </c>
      <c r="C296" s="143">
        <f t="shared" si="36"/>
        <v>282</v>
      </c>
      <c r="D296" s="144">
        <f t="shared" si="37"/>
        <v>0</v>
      </c>
      <c r="E296" s="144">
        <f t="shared" si="32"/>
        <v>0</v>
      </c>
      <c r="F296" s="144">
        <f t="shared" si="33"/>
        <v>0</v>
      </c>
      <c r="G296" s="144">
        <f t="shared" si="39"/>
        <v>0</v>
      </c>
      <c r="H296" s="144">
        <f t="shared" si="34"/>
        <v>0</v>
      </c>
      <c r="I296" s="144">
        <f t="shared" si="38"/>
        <v>0</v>
      </c>
    </row>
    <row r="297" spans="2:9" ht="12.75">
      <c r="B297" s="142" t="str">
        <f t="shared" si="35"/>
        <v>24/7</v>
      </c>
      <c r="C297" s="143">
        <f t="shared" si="36"/>
        <v>283</v>
      </c>
      <c r="D297" s="144">
        <f t="shared" si="37"/>
        <v>0</v>
      </c>
      <c r="E297" s="144">
        <f t="shared" si="32"/>
        <v>0</v>
      </c>
      <c r="F297" s="144">
        <f t="shared" si="33"/>
        <v>0</v>
      </c>
      <c r="G297" s="144">
        <f t="shared" si="39"/>
        <v>0</v>
      </c>
      <c r="H297" s="144">
        <f t="shared" si="34"/>
        <v>0</v>
      </c>
      <c r="I297" s="144">
        <f t="shared" si="38"/>
        <v>0</v>
      </c>
    </row>
    <row r="298" spans="2:9" ht="12.75">
      <c r="B298" s="142" t="str">
        <f t="shared" si="35"/>
        <v>24/8</v>
      </c>
      <c r="C298" s="143">
        <f t="shared" si="36"/>
        <v>284</v>
      </c>
      <c r="D298" s="144">
        <f t="shared" si="37"/>
        <v>0</v>
      </c>
      <c r="E298" s="144">
        <f t="shared" si="32"/>
        <v>0</v>
      </c>
      <c r="F298" s="144">
        <f t="shared" si="33"/>
        <v>0</v>
      </c>
      <c r="G298" s="144">
        <f t="shared" si="39"/>
        <v>0</v>
      </c>
      <c r="H298" s="144">
        <f t="shared" si="34"/>
        <v>0</v>
      </c>
      <c r="I298" s="144">
        <f t="shared" si="38"/>
        <v>0</v>
      </c>
    </row>
    <row r="299" spans="2:9" ht="12.75">
      <c r="B299" s="142" t="str">
        <f t="shared" si="35"/>
        <v>24/9</v>
      </c>
      <c r="C299" s="143">
        <f t="shared" si="36"/>
        <v>285</v>
      </c>
      <c r="D299" s="144">
        <f t="shared" si="37"/>
        <v>0</v>
      </c>
      <c r="E299" s="144">
        <f t="shared" si="32"/>
        <v>0</v>
      </c>
      <c r="F299" s="144">
        <f t="shared" si="33"/>
        <v>0</v>
      </c>
      <c r="G299" s="144">
        <f t="shared" si="39"/>
        <v>0</v>
      </c>
      <c r="H299" s="144">
        <f t="shared" si="34"/>
        <v>0</v>
      </c>
      <c r="I299" s="144">
        <f t="shared" si="38"/>
        <v>0</v>
      </c>
    </row>
    <row r="300" spans="2:9" ht="12.75">
      <c r="B300" s="142" t="str">
        <f t="shared" si="35"/>
        <v>24/10</v>
      </c>
      <c r="C300" s="143">
        <f t="shared" si="36"/>
        <v>286</v>
      </c>
      <c r="D300" s="144">
        <f t="shared" si="37"/>
        <v>0</v>
      </c>
      <c r="E300" s="144">
        <f t="shared" si="32"/>
        <v>0</v>
      </c>
      <c r="F300" s="144">
        <f t="shared" si="33"/>
        <v>0</v>
      </c>
      <c r="G300" s="144">
        <f t="shared" si="39"/>
        <v>0</v>
      </c>
      <c r="H300" s="144">
        <f t="shared" si="34"/>
        <v>0</v>
      </c>
      <c r="I300" s="144">
        <f t="shared" si="38"/>
        <v>0</v>
      </c>
    </row>
    <row r="301" spans="2:9" ht="12.75">
      <c r="B301" s="142" t="str">
        <f t="shared" si="35"/>
        <v>24/11</v>
      </c>
      <c r="C301" s="143">
        <f t="shared" si="36"/>
        <v>287</v>
      </c>
      <c r="D301" s="144">
        <f t="shared" si="37"/>
        <v>0</v>
      </c>
      <c r="E301" s="144">
        <f t="shared" si="32"/>
        <v>0</v>
      </c>
      <c r="F301" s="144">
        <f t="shared" si="33"/>
        <v>0</v>
      </c>
      <c r="G301" s="144">
        <f t="shared" si="39"/>
        <v>0</v>
      </c>
      <c r="H301" s="144">
        <f t="shared" si="34"/>
        <v>0</v>
      </c>
      <c r="I301" s="144">
        <f t="shared" si="38"/>
        <v>0</v>
      </c>
    </row>
    <row r="302" spans="2:9" ht="12.75">
      <c r="B302" s="142" t="str">
        <f t="shared" si="35"/>
        <v>24/12</v>
      </c>
      <c r="C302" s="143">
        <f t="shared" si="36"/>
        <v>288</v>
      </c>
      <c r="D302" s="144">
        <f t="shared" si="37"/>
        <v>0</v>
      </c>
      <c r="E302" s="144">
        <f t="shared" si="32"/>
        <v>0</v>
      </c>
      <c r="F302" s="144">
        <f t="shared" si="33"/>
        <v>0</v>
      </c>
      <c r="G302" s="144">
        <f t="shared" si="39"/>
        <v>0</v>
      </c>
      <c r="H302" s="144">
        <f t="shared" si="34"/>
        <v>0</v>
      </c>
      <c r="I302" s="144">
        <f t="shared" si="38"/>
        <v>0</v>
      </c>
    </row>
    <row r="303" spans="2:9" ht="12.75">
      <c r="B303" s="142" t="str">
        <f t="shared" si="35"/>
        <v>25/1</v>
      </c>
      <c r="C303" s="143">
        <f t="shared" si="36"/>
        <v>289</v>
      </c>
      <c r="D303" s="144">
        <f t="shared" si="37"/>
        <v>0</v>
      </c>
      <c r="E303" s="144">
        <f t="shared" si="32"/>
        <v>0</v>
      </c>
      <c r="F303" s="144">
        <f t="shared" si="33"/>
        <v>0</v>
      </c>
      <c r="G303" s="144">
        <f t="shared" si="39"/>
        <v>0</v>
      </c>
      <c r="H303" s="144">
        <f t="shared" si="34"/>
        <v>0</v>
      </c>
      <c r="I303" s="144">
        <f t="shared" si="38"/>
        <v>0</v>
      </c>
    </row>
    <row r="304" spans="2:9" ht="12.75">
      <c r="B304" s="142" t="str">
        <f t="shared" si="35"/>
        <v>25/2</v>
      </c>
      <c r="C304" s="143">
        <f t="shared" si="36"/>
        <v>290</v>
      </c>
      <c r="D304" s="144">
        <f t="shared" si="37"/>
        <v>0</v>
      </c>
      <c r="E304" s="144">
        <f t="shared" si="32"/>
        <v>0</v>
      </c>
      <c r="F304" s="144">
        <f t="shared" si="33"/>
        <v>0</v>
      </c>
      <c r="G304" s="144">
        <f t="shared" si="39"/>
        <v>0</v>
      </c>
      <c r="H304" s="144">
        <f t="shared" si="34"/>
        <v>0</v>
      </c>
      <c r="I304" s="144">
        <f t="shared" si="38"/>
        <v>0</v>
      </c>
    </row>
    <row r="305" spans="2:9" ht="12.75">
      <c r="B305" s="142" t="str">
        <f t="shared" si="35"/>
        <v>25/3</v>
      </c>
      <c r="C305" s="143">
        <f t="shared" si="36"/>
        <v>291</v>
      </c>
      <c r="D305" s="144">
        <f t="shared" si="37"/>
        <v>0</v>
      </c>
      <c r="E305" s="144">
        <f t="shared" si="32"/>
        <v>0</v>
      </c>
      <c r="F305" s="144">
        <f t="shared" si="33"/>
        <v>0</v>
      </c>
      <c r="G305" s="144">
        <f t="shared" si="39"/>
        <v>0</v>
      </c>
      <c r="H305" s="144">
        <f t="shared" si="34"/>
        <v>0</v>
      </c>
      <c r="I305" s="144">
        <f t="shared" si="38"/>
        <v>0</v>
      </c>
    </row>
    <row r="306" spans="2:9" ht="12.75">
      <c r="B306" s="142" t="str">
        <f t="shared" si="35"/>
        <v>25/4</v>
      </c>
      <c r="C306" s="143">
        <f t="shared" si="36"/>
        <v>292</v>
      </c>
      <c r="D306" s="144">
        <f t="shared" si="37"/>
        <v>0</v>
      </c>
      <c r="E306" s="144">
        <f t="shared" si="32"/>
        <v>0</v>
      </c>
      <c r="F306" s="144">
        <f t="shared" si="33"/>
        <v>0</v>
      </c>
      <c r="G306" s="144">
        <f t="shared" si="39"/>
        <v>0</v>
      </c>
      <c r="H306" s="144">
        <f t="shared" si="34"/>
        <v>0</v>
      </c>
      <c r="I306" s="144">
        <f t="shared" si="38"/>
        <v>0</v>
      </c>
    </row>
    <row r="307" spans="2:9" ht="12.75">
      <c r="B307" s="142" t="str">
        <f t="shared" si="35"/>
        <v>25/5</v>
      </c>
      <c r="C307" s="143">
        <f t="shared" si="36"/>
        <v>293</v>
      </c>
      <c r="D307" s="144">
        <f t="shared" si="37"/>
        <v>0</v>
      </c>
      <c r="E307" s="144">
        <f t="shared" si="32"/>
        <v>0</v>
      </c>
      <c r="F307" s="144">
        <f t="shared" si="33"/>
        <v>0</v>
      </c>
      <c r="G307" s="144">
        <f t="shared" si="39"/>
        <v>0</v>
      </c>
      <c r="H307" s="144">
        <f t="shared" si="34"/>
        <v>0</v>
      </c>
      <c r="I307" s="144">
        <f t="shared" si="38"/>
        <v>0</v>
      </c>
    </row>
    <row r="308" spans="2:9" ht="12.75">
      <c r="B308" s="142" t="str">
        <f t="shared" si="35"/>
        <v>25/6</v>
      </c>
      <c r="C308" s="143">
        <f t="shared" si="36"/>
        <v>294</v>
      </c>
      <c r="D308" s="144">
        <f t="shared" si="37"/>
        <v>0</v>
      </c>
      <c r="E308" s="144">
        <f t="shared" si="32"/>
        <v>0</v>
      </c>
      <c r="F308" s="144">
        <f t="shared" si="33"/>
        <v>0</v>
      </c>
      <c r="G308" s="144">
        <f t="shared" si="39"/>
        <v>0</v>
      </c>
      <c r="H308" s="144">
        <f t="shared" si="34"/>
        <v>0</v>
      </c>
      <c r="I308" s="144">
        <f t="shared" si="38"/>
        <v>0</v>
      </c>
    </row>
    <row r="309" spans="2:9" ht="12.75">
      <c r="B309" s="142" t="str">
        <f t="shared" si="35"/>
        <v>25/7</v>
      </c>
      <c r="C309" s="143">
        <f t="shared" si="36"/>
        <v>295</v>
      </c>
      <c r="D309" s="144">
        <f t="shared" si="37"/>
        <v>0</v>
      </c>
      <c r="E309" s="144">
        <f t="shared" si="32"/>
        <v>0</v>
      </c>
      <c r="F309" s="144">
        <f t="shared" si="33"/>
        <v>0</v>
      </c>
      <c r="G309" s="144">
        <f t="shared" si="39"/>
        <v>0</v>
      </c>
      <c r="H309" s="144">
        <f t="shared" si="34"/>
        <v>0</v>
      </c>
      <c r="I309" s="144">
        <f t="shared" si="38"/>
        <v>0</v>
      </c>
    </row>
    <row r="310" spans="2:9" ht="12.75">
      <c r="B310" s="142" t="str">
        <f t="shared" si="35"/>
        <v>25/8</v>
      </c>
      <c r="C310" s="143">
        <f t="shared" si="36"/>
        <v>296</v>
      </c>
      <c r="D310" s="144">
        <f t="shared" si="37"/>
        <v>0</v>
      </c>
      <c r="E310" s="144">
        <f t="shared" si="32"/>
        <v>0</v>
      </c>
      <c r="F310" s="144">
        <f t="shared" si="33"/>
        <v>0</v>
      </c>
      <c r="G310" s="144">
        <f t="shared" si="39"/>
        <v>0</v>
      </c>
      <c r="H310" s="144">
        <f t="shared" si="34"/>
        <v>0</v>
      </c>
      <c r="I310" s="144">
        <f t="shared" si="38"/>
        <v>0</v>
      </c>
    </row>
    <row r="311" spans="2:9" ht="12.75">
      <c r="B311" s="142" t="str">
        <f t="shared" si="35"/>
        <v>25/9</v>
      </c>
      <c r="C311" s="143">
        <f t="shared" si="36"/>
        <v>297</v>
      </c>
      <c r="D311" s="144">
        <f t="shared" si="37"/>
        <v>0</v>
      </c>
      <c r="E311" s="144">
        <f t="shared" si="32"/>
        <v>0</v>
      </c>
      <c r="F311" s="144">
        <f t="shared" si="33"/>
        <v>0</v>
      </c>
      <c r="G311" s="144">
        <f t="shared" si="39"/>
        <v>0</v>
      </c>
      <c r="H311" s="144">
        <f t="shared" si="34"/>
        <v>0</v>
      </c>
      <c r="I311" s="144">
        <f t="shared" si="38"/>
        <v>0</v>
      </c>
    </row>
    <row r="312" spans="2:9" ht="12.75">
      <c r="B312" s="142" t="str">
        <f t="shared" si="35"/>
        <v>25/10</v>
      </c>
      <c r="C312" s="143">
        <f t="shared" si="36"/>
        <v>298</v>
      </c>
      <c r="D312" s="144">
        <f t="shared" si="37"/>
        <v>0</v>
      </c>
      <c r="E312" s="144">
        <f t="shared" si="32"/>
        <v>0</v>
      </c>
      <c r="F312" s="144">
        <f t="shared" si="33"/>
        <v>0</v>
      </c>
      <c r="G312" s="144">
        <f t="shared" si="39"/>
        <v>0</v>
      </c>
      <c r="H312" s="144">
        <f t="shared" si="34"/>
        <v>0</v>
      </c>
      <c r="I312" s="144">
        <f t="shared" si="38"/>
        <v>0</v>
      </c>
    </row>
    <row r="313" spans="2:9" ht="12.75">
      <c r="B313" s="142" t="str">
        <f t="shared" si="35"/>
        <v>25/11</v>
      </c>
      <c r="C313" s="143">
        <f t="shared" si="36"/>
        <v>299</v>
      </c>
      <c r="D313" s="144">
        <f t="shared" si="37"/>
        <v>0</v>
      </c>
      <c r="E313" s="144">
        <f t="shared" si="32"/>
        <v>0</v>
      </c>
      <c r="F313" s="144">
        <f t="shared" si="33"/>
        <v>0</v>
      </c>
      <c r="G313" s="144">
        <f t="shared" si="39"/>
        <v>0</v>
      </c>
      <c r="H313" s="144">
        <f t="shared" si="34"/>
        <v>0</v>
      </c>
      <c r="I313" s="144">
        <f t="shared" si="38"/>
        <v>0</v>
      </c>
    </row>
    <row r="314" spans="2:9" ht="12.75">
      <c r="B314" s="142" t="str">
        <f t="shared" si="35"/>
        <v>25/12</v>
      </c>
      <c r="C314" s="143">
        <f t="shared" si="36"/>
        <v>300</v>
      </c>
      <c r="D314" s="144">
        <f t="shared" si="37"/>
        <v>0</v>
      </c>
      <c r="E314" s="144">
        <f t="shared" si="32"/>
        <v>0</v>
      </c>
      <c r="F314" s="144">
        <f t="shared" si="33"/>
        <v>0</v>
      </c>
      <c r="G314" s="144">
        <f t="shared" si="39"/>
        <v>0</v>
      </c>
      <c r="H314" s="144">
        <f t="shared" si="34"/>
        <v>0</v>
      </c>
      <c r="I314" s="144">
        <f t="shared" si="38"/>
        <v>0</v>
      </c>
    </row>
    <row r="315" spans="2:9" ht="12.75">
      <c r="B315" s="142" t="str">
        <f t="shared" si="35"/>
        <v>26/1</v>
      </c>
      <c r="C315" s="143">
        <f t="shared" si="36"/>
        <v>301</v>
      </c>
      <c r="D315" s="144">
        <f t="shared" si="37"/>
        <v>0</v>
      </c>
      <c r="E315" s="144">
        <f t="shared" si="32"/>
        <v>0</v>
      </c>
      <c r="F315" s="144">
        <f t="shared" si="33"/>
        <v>0</v>
      </c>
      <c r="G315" s="144">
        <f t="shared" si="39"/>
        <v>0</v>
      </c>
      <c r="H315" s="144">
        <f t="shared" si="34"/>
        <v>0</v>
      </c>
      <c r="I315" s="144">
        <f t="shared" si="38"/>
        <v>0</v>
      </c>
    </row>
    <row r="316" spans="2:9" ht="12.75">
      <c r="B316" s="142" t="str">
        <f t="shared" si="35"/>
        <v>26/2</v>
      </c>
      <c r="C316" s="143">
        <f t="shared" si="36"/>
        <v>302</v>
      </c>
      <c r="D316" s="144">
        <f t="shared" si="37"/>
        <v>0</v>
      </c>
      <c r="E316" s="144">
        <f t="shared" si="32"/>
        <v>0</v>
      </c>
      <c r="F316" s="144">
        <f t="shared" si="33"/>
        <v>0</v>
      </c>
      <c r="G316" s="144">
        <f t="shared" si="39"/>
        <v>0</v>
      </c>
      <c r="H316" s="144">
        <f t="shared" si="34"/>
        <v>0</v>
      </c>
      <c r="I316" s="144">
        <f t="shared" si="38"/>
        <v>0</v>
      </c>
    </row>
    <row r="317" spans="2:9" ht="12.75">
      <c r="B317" s="142" t="str">
        <f t="shared" si="35"/>
        <v>26/3</v>
      </c>
      <c r="C317" s="143">
        <f t="shared" si="36"/>
        <v>303</v>
      </c>
      <c r="D317" s="144">
        <f t="shared" si="37"/>
        <v>0</v>
      </c>
      <c r="E317" s="144">
        <f t="shared" si="32"/>
        <v>0</v>
      </c>
      <c r="F317" s="144">
        <f t="shared" si="33"/>
        <v>0</v>
      </c>
      <c r="G317" s="144">
        <f t="shared" si="39"/>
        <v>0</v>
      </c>
      <c r="H317" s="144">
        <f t="shared" si="34"/>
        <v>0</v>
      </c>
      <c r="I317" s="144">
        <f t="shared" si="38"/>
        <v>0</v>
      </c>
    </row>
    <row r="318" spans="2:9" ht="12.75">
      <c r="B318" s="142" t="str">
        <f t="shared" si="35"/>
        <v>26/4</v>
      </c>
      <c r="C318" s="143">
        <f t="shared" si="36"/>
        <v>304</v>
      </c>
      <c r="D318" s="144">
        <f t="shared" si="37"/>
        <v>0</v>
      </c>
      <c r="E318" s="144">
        <f t="shared" si="32"/>
        <v>0</v>
      </c>
      <c r="F318" s="144">
        <f t="shared" si="33"/>
        <v>0</v>
      </c>
      <c r="G318" s="144">
        <f t="shared" si="39"/>
        <v>0</v>
      </c>
      <c r="H318" s="144">
        <f t="shared" si="34"/>
        <v>0</v>
      </c>
      <c r="I318" s="144">
        <f t="shared" si="38"/>
        <v>0</v>
      </c>
    </row>
    <row r="319" spans="2:9" ht="12.75">
      <c r="B319" s="142" t="str">
        <f t="shared" si="35"/>
        <v>26/5</v>
      </c>
      <c r="C319" s="143">
        <f t="shared" si="36"/>
        <v>305</v>
      </c>
      <c r="D319" s="144">
        <f t="shared" si="37"/>
        <v>0</v>
      </c>
      <c r="E319" s="144">
        <f t="shared" si="32"/>
        <v>0</v>
      </c>
      <c r="F319" s="144">
        <f t="shared" si="33"/>
        <v>0</v>
      </c>
      <c r="G319" s="144">
        <f t="shared" si="39"/>
        <v>0</v>
      </c>
      <c r="H319" s="144">
        <f t="shared" si="34"/>
        <v>0</v>
      </c>
      <c r="I319" s="144">
        <f t="shared" si="38"/>
        <v>0</v>
      </c>
    </row>
    <row r="320" spans="2:9" ht="12.75">
      <c r="B320" s="142" t="str">
        <f t="shared" si="35"/>
        <v>26/6</v>
      </c>
      <c r="C320" s="143">
        <f t="shared" si="36"/>
        <v>306</v>
      </c>
      <c r="D320" s="144">
        <f t="shared" si="37"/>
        <v>0</v>
      </c>
      <c r="E320" s="144">
        <f t="shared" si="32"/>
        <v>0</v>
      </c>
      <c r="F320" s="144">
        <f t="shared" si="33"/>
        <v>0</v>
      </c>
      <c r="G320" s="144">
        <f t="shared" si="39"/>
        <v>0</v>
      </c>
      <c r="H320" s="144">
        <f t="shared" si="34"/>
        <v>0</v>
      </c>
      <c r="I320" s="144">
        <f t="shared" si="38"/>
        <v>0</v>
      </c>
    </row>
    <row r="321" spans="2:9" ht="12.75">
      <c r="B321" s="142" t="str">
        <f t="shared" si="35"/>
        <v>26/7</v>
      </c>
      <c r="C321" s="143">
        <f t="shared" si="36"/>
        <v>307</v>
      </c>
      <c r="D321" s="144">
        <f t="shared" si="37"/>
        <v>0</v>
      </c>
      <c r="E321" s="144">
        <f t="shared" si="32"/>
        <v>0</v>
      </c>
      <c r="F321" s="144">
        <f t="shared" si="33"/>
        <v>0</v>
      </c>
      <c r="G321" s="144">
        <f t="shared" si="39"/>
        <v>0</v>
      </c>
      <c r="H321" s="144">
        <f t="shared" si="34"/>
        <v>0</v>
      </c>
      <c r="I321" s="144">
        <f t="shared" si="38"/>
        <v>0</v>
      </c>
    </row>
    <row r="322" spans="2:9" ht="12.75">
      <c r="B322" s="142" t="str">
        <f t="shared" si="35"/>
        <v>26/8</v>
      </c>
      <c r="C322" s="143">
        <f t="shared" si="36"/>
        <v>308</v>
      </c>
      <c r="D322" s="144">
        <f t="shared" si="37"/>
        <v>0</v>
      </c>
      <c r="E322" s="144">
        <f t="shared" si="32"/>
        <v>0</v>
      </c>
      <c r="F322" s="144">
        <f t="shared" si="33"/>
        <v>0</v>
      </c>
      <c r="G322" s="144">
        <f t="shared" si="39"/>
        <v>0</v>
      </c>
      <c r="H322" s="144">
        <f t="shared" si="34"/>
        <v>0</v>
      </c>
      <c r="I322" s="144">
        <f t="shared" si="38"/>
        <v>0</v>
      </c>
    </row>
    <row r="323" spans="2:9" ht="12.75">
      <c r="B323" s="142" t="str">
        <f t="shared" si="35"/>
        <v>26/9</v>
      </c>
      <c r="C323" s="143">
        <f t="shared" si="36"/>
        <v>309</v>
      </c>
      <c r="D323" s="144">
        <f t="shared" si="37"/>
        <v>0</v>
      </c>
      <c r="E323" s="144">
        <f t="shared" si="32"/>
        <v>0</v>
      </c>
      <c r="F323" s="144">
        <f t="shared" si="33"/>
        <v>0</v>
      </c>
      <c r="G323" s="144">
        <f t="shared" si="39"/>
        <v>0</v>
      </c>
      <c r="H323" s="144">
        <f t="shared" si="34"/>
        <v>0</v>
      </c>
      <c r="I323" s="144">
        <f t="shared" si="38"/>
        <v>0</v>
      </c>
    </row>
    <row r="324" spans="2:9" ht="12.75">
      <c r="B324" s="142" t="str">
        <f t="shared" si="35"/>
        <v>26/10</v>
      </c>
      <c r="C324" s="143">
        <f t="shared" si="36"/>
        <v>310</v>
      </c>
      <c r="D324" s="144">
        <f t="shared" si="37"/>
        <v>0</v>
      </c>
      <c r="E324" s="144">
        <f t="shared" si="32"/>
        <v>0</v>
      </c>
      <c r="F324" s="144">
        <f t="shared" si="33"/>
        <v>0</v>
      </c>
      <c r="G324" s="144">
        <f t="shared" si="39"/>
        <v>0</v>
      </c>
      <c r="H324" s="144">
        <f t="shared" si="34"/>
        <v>0</v>
      </c>
      <c r="I324" s="144">
        <f t="shared" si="38"/>
        <v>0</v>
      </c>
    </row>
    <row r="325" spans="2:9" ht="12.75">
      <c r="B325" s="142" t="str">
        <f t="shared" si="35"/>
        <v>26/11</v>
      </c>
      <c r="C325" s="143">
        <f t="shared" si="36"/>
        <v>311</v>
      </c>
      <c r="D325" s="144">
        <f t="shared" si="37"/>
        <v>0</v>
      </c>
      <c r="E325" s="144">
        <f t="shared" si="32"/>
        <v>0</v>
      </c>
      <c r="F325" s="144">
        <f t="shared" si="33"/>
        <v>0</v>
      </c>
      <c r="G325" s="144">
        <f t="shared" si="39"/>
        <v>0</v>
      </c>
      <c r="H325" s="144">
        <f t="shared" si="34"/>
        <v>0</v>
      </c>
      <c r="I325" s="144">
        <f t="shared" si="38"/>
        <v>0</v>
      </c>
    </row>
    <row r="326" spans="2:9" ht="12.75">
      <c r="B326" s="142" t="str">
        <f t="shared" si="35"/>
        <v>26/12</v>
      </c>
      <c r="C326" s="143">
        <f t="shared" si="36"/>
        <v>312</v>
      </c>
      <c r="D326" s="144">
        <f t="shared" si="37"/>
        <v>0</v>
      </c>
      <c r="E326" s="144">
        <f t="shared" si="32"/>
        <v>0</v>
      </c>
      <c r="F326" s="144">
        <f t="shared" si="33"/>
        <v>0</v>
      </c>
      <c r="G326" s="144">
        <f t="shared" si="39"/>
        <v>0</v>
      </c>
      <c r="H326" s="144">
        <f t="shared" si="34"/>
        <v>0</v>
      </c>
      <c r="I326" s="144">
        <f t="shared" si="38"/>
        <v>0</v>
      </c>
    </row>
    <row r="327" spans="2:9" ht="12.75">
      <c r="B327" s="142" t="str">
        <f t="shared" si="35"/>
        <v>27/1</v>
      </c>
      <c r="C327" s="143">
        <f t="shared" si="36"/>
        <v>313</v>
      </c>
      <c r="D327" s="144">
        <f t="shared" si="37"/>
        <v>0</v>
      </c>
      <c r="E327" s="144">
        <f t="shared" si="32"/>
        <v>0</v>
      </c>
      <c r="F327" s="144">
        <f t="shared" si="33"/>
        <v>0</v>
      </c>
      <c r="G327" s="144">
        <f t="shared" si="39"/>
        <v>0</v>
      </c>
      <c r="H327" s="144">
        <f t="shared" si="34"/>
        <v>0</v>
      </c>
      <c r="I327" s="144">
        <f t="shared" si="38"/>
        <v>0</v>
      </c>
    </row>
    <row r="328" spans="2:9" ht="12.75">
      <c r="B328" s="142" t="str">
        <f t="shared" si="35"/>
        <v>27/2</v>
      </c>
      <c r="C328" s="143">
        <f t="shared" si="36"/>
        <v>314</v>
      </c>
      <c r="D328" s="144">
        <f t="shared" si="37"/>
        <v>0</v>
      </c>
      <c r="E328" s="144">
        <f t="shared" si="32"/>
        <v>0</v>
      </c>
      <c r="F328" s="144">
        <f t="shared" si="33"/>
        <v>0</v>
      </c>
      <c r="G328" s="144">
        <f t="shared" si="39"/>
        <v>0</v>
      </c>
      <c r="H328" s="144">
        <f t="shared" si="34"/>
        <v>0</v>
      </c>
      <c r="I328" s="144">
        <f t="shared" si="38"/>
        <v>0</v>
      </c>
    </row>
    <row r="329" spans="2:9" ht="12.75">
      <c r="B329" s="142" t="str">
        <f t="shared" si="35"/>
        <v>27/3</v>
      </c>
      <c r="C329" s="143">
        <f t="shared" si="36"/>
        <v>315</v>
      </c>
      <c r="D329" s="144">
        <f t="shared" si="37"/>
        <v>0</v>
      </c>
      <c r="E329" s="144">
        <f t="shared" si="32"/>
        <v>0</v>
      </c>
      <c r="F329" s="144">
        <f t="shared" si="33"/>
        <v>0</v>
      </c>
      <c r="G329" s="144">
        <f t="shared" si="39"/>
        <v>0</v>
      </c>
      <c r="H329" s="144">
        <f t="shared" si="34"/>
        <v>0</v>
      </c>
      <c r="I329" s="144">
        <f t="shared" si="38"/>
        <v>0</v>
      </c>
    </row>
    <row r="330" spans="2:9" ht="12.75">
      <c r="B330" s="142" t="str">
        <f t="shared" si="35"/>
        <v>27/4</v>
      </c>
      <c r="C330" s="143">
        <f t="shared" si="36"/>
        <v>316</v>
      </c>
      <c r="D330" s="144">
        <f t="shared" si="37"/>
        <v>0</v>
      </c>
      <c r="E330" s="144">
        <f t="shared" si="32"/>
        <v>0</v>
      </c>
      <c r="F330" s="144">
        <f t="shared" si="33"/>
        <v>0</v>
      </c>
      <c r="G330" s="144">
        <f t="shared" si="39"/>
        <v>0</v>
      </c>
      <c r="H330" s="144">
        <f t="shared" si="34"/>
        <v>0</v>
      </c>
      <c r="I330" s="144">
        <f t="shared" si="38"/>
        <v>0</v>
      </c>
    </row>
    <row r="331" spans="2:9" ht="12.75">
      <c r="B331" s="142" t="str">
        <f t="shared" si="35"/>
        <v>27/5</v>
      </c>
      <c r="C331" s="143">
        <f t="shared" si="36"/>
        <v>317</v>
      </c>
      <c r="D331" s="144">
        <f t="shared" si="37"/>
        <v>0</v>
      </c>
      <c r="E331" s="144">
        <f t="shared" si="32"/>
        <v>0</v>
      </c>
      <c r="F331" s="144">
        <f t="shared" si="33"/>
        <v>0</v>
      </c>
      <c r="G331" s="144">
        <f t="shared" si="39"/>
        <v>0</v>
      </c>
      <c r="H331" s="144">
        <f t="shared" si="34"/>
        <v>0</v>
      </c>
      <c r="I331" s="144">
        <f t="shared" si="38"/>
        <v>0</v>
      </c>
    </row>
    <row r="332" spans="2:9" ht="12.75">
      <c r="B332" s="142" t="str">
        <f t="shared" si="35"/>
        <v>27/6</v>
      </c>
      <c r="C332" s="143">
        <f t="shared" si="36"/>
        <v>318</v>
      </c>
      <c r="D332" s="144">
        <f t="shared" si="37"/>
        <v>0</v>
      </c>
      <c r="E332" s="144">
        <f t="shared" si="32"/>
        <v>0</v>
      </c>
      <c r="F332" s="144">
        <f t="shared" si="33"/>
        <v>0</v>
      </c>
      <c r="G332" s="144">
        <f t="shared" si="39"/>
        <v>0</v>
      </c>
      <c r="H332" s="144">
        <f t="shared" si="34"/>
        <v>0</v>
      </c>
      <c r="I332" s="144">
        <f t="shared" si="38"/>
        <v>0</v>
      </c>
    </row>
    <row r="333" spans="2:9" ht="12.75">
      <c r="B333" s="142" t="str">
        <f t="shared" si="35"/>
        <v>27/7</v>
      </c>
      <c r="C333" s="143">
        <f t="shared" si="36"/>
        <v>319</v>
      </c>
      <c r="D333" s="144">
        <f t="shared" si="37"/>
        <v>0</v>
      </c>
      <c r="E333" s="144">
        <f t="shared" si="32"/>
        <v>0</v>
      </c>
      <c r="F333" s="144">
        <f t="shared" si="33"/>
        <v>0</v>
      </c>
      <c r="G333" s="144">
        <f t="shared" si="39"/>
        <v>0</v>
      </c>
      <c r="H333" s="144">
        <f t="shared" si="34"/>
        <v>0</v>
      </c>
      <c r="I333" s="144">
        <f t="shared" si="38"/>
        <v>0</v>
      </c>
    </row>
    <row r="334" spans="2:9" ht="12.75">
      <c r="B334" s="142" t="str">
        <f t="shared" si="35"/>
        <v>27/8</v>
      </c>
      <c r="C334" s="143">
        <f t="shared" si="36"/>
        <v>320</v>
      </c>
      <c r="D334" s="144">
        <f t="shared" si="37"/>
        <v>0</v>
      </c>
      <c r="E334" s="144">
        <f t="shared" si="32"/>
        <v>0</v>
      </c>
      <c r="F334" s="144">
        <f t="shared" si="33"/>
        <v>0</v>
      </c>
      <c r="G334" s="144">
        <f t="shared" si="39"/>
        <v>0</v>
      </c>
      <c r="H334" s="144">
        <f t="shared" si="34"/>
        <v>0</v>
      </c>
      <c r="I334" s="144">
        <f t="shared" si="38"/>
        <v>0</v>
      </c>
    </row>
    <row r="335" spans="2:9" ht="12.75">
      <c r="B335" s="142" t="str">
        <f t="shared" si="35"/>
        <v>27/9</v>
      </c>
      <c r="C335" s="143">
        <f t="shared" si="36"/>
        <v>321</v>
      </c>
      <c r="D335" s="144">
        <f t="shared" si="37"/>
        <v>0</v>
      </c>
      <c r="E335" s="144">
        <f aca="true" t="shared" si="40" ref="E335:E374">D335-F335</f>
        <v>0</v>
      </c>
      <c r="F335" s="144">
        <f aca="true" t="shared" si="41" ref="F335:F374">(H334*$F$13)/12</f>
        <v>0</v>
      </c>
      <c r="G335" s="144">
        <f t="shared" si="39"/>
        <v>0</v>
      </c>
      <c r="H335" s="144">
        <f aca="true" t="shared" si="42" ref="H335:H374">H334-E335-G335</f>
        <v>0</v>
      </c>
      <c r="I335" s="144">
        <f t="shared" si="38"/>
        <v>0</v>
      </c>
    </row>
    <row r="336" spans="2:9" ht="12.75">
      <c r="B336" s="142" t="str">
        <f aca="true" t="shared" si="43" ref="B336:B374">CONCATENATE(INT((C336-1)/12)+1,"/",MOD((C336-1),12)+1)</f>
        <v>27/10</v>
      </c>
      <c r="C336" s="143">
        <f aca="true" t="shared" si="44" ref="C336:C374">C335+1</f>
        <v>322</v>
      </c>
      <c r="D336" s="144">
        <f aca="true" t="shared" si="45" ref="D336:D374">$D$15</f>
        <v>0</v>
      </c>
      <c r="E336" s="144">
        <f t="shared" si="40"/>
        <v>0</v>
      </c>
      <c r="F336" s="144">
        <f t="shared" si="41"/>
        <v>0</v>
      </c>
      <c r="G336" s="144">
        <f t="shared" si="39"/>
        <v>0</v>
      </c>
      <c r="H336" s="144">
        <f t="shared" si="42"/>
        <v>0</v>
      </c>
      <c r="I336" s="144">
        <f aca="true" t="shared" si="46" ref="I336:I374">I335+F336</f>
        <v>0</v>
      </c>
    </row>
    <row r="337" spans="2:9" ht="12.75">
      <c r="B337" s="142" t="str">
        <f t="shared" si="43"/>
        <v>27/11</v>
      </c>
      <c r="C337" s="143">
        <f t="shared" si="44"/>
        <v>323</v>
      </c>
      <c r="D337" s="144">
        <f t="shared" si="45"/>
        <v>0</v>
      </c>
      <c r="E337" s="144">
        <f t="shared" si="40"/>
        <v>0</v>
      </c>
      <c r="F337" s="144">
        <f t="shared" si="41"/>
        <v>0</v>
      </c>
      <c r="G337" s="144">
        <f aca="true" t="shared" si="47" ref="G337:G374">G336</f>
        <v>0</v>
      </c>
      <c r="H337" s="144">
        <f t="shared" si="42"/>
        <v>0</v>
      </c>
      <c r="I337" s="144">
        <f t="shared" si="46"/>
        <v>0</v>
      </c>
    </row>
    <row r="338" spans="2:9" ht="12.75">
      <c r="B338" s="142" t="str">
        <f t="shared" si="43"/>
        <v>27/12</v>
      </c>
      <c r="C338" s="143">
        <f t="shared" si="44"/>
        <v>324</v>
      </c>
      <c r="D338" s="144">
        <f t="shared" si="45"/>
        <v>0</v>
      </c>
      <c r="E338" s="144">
        <f t="shared" si="40"/>
        <v>0</v>
      </c>
      <c r="F338" s="144">
        <f t="shared" si="41"/>
        <v>0</v>
      </c>
      <c r="G338" s="144">
        <f t="shared" si="47"/>
        <v>0</v>
      </c>
      <c r="H338" s="144">
        <f t="shared" si="42"/>
        <v>0</v>
      </c>
      <c r="I338" s="144">
        <f t="shared" si="46"/>
        <v>0</v>
      </c>
    </row>
    <row r="339" spans="2:9" ht="12.75">
      <c r="B339" s="142" t="str">
        <f t="shared" si="43"/>
        <v>28/1</v>
      </c>
      <c r="C339" s="143">
        <f t="shared" si="44"/>
        <v>325</v>
      </c>
      <c r="D339" s="144">
        <f t="shared" si="45"/>
        <v>0</v>
      </c>
      <c r="E339" s="144">
        <f t="shared" si="40"/>
        <v>0</v>
      </c>
      <c r="F339" s="144">
        <f t="shared" si="41"/>
        <v>0</v>
      </c>
      <c r="G339" s="144">
        <f t="shared" si="47"/>
        <v>0</v>
      </c>
      <c r="H339" s="144">
        <f t="shared" si="42"/>
        <v>0</v>
      </c>
      <c r="I339" s="144">
        <f t="shared" si="46"/>
        <v>0</v>
      </c>
    </row>
    <row r="340" spans="2:9" ht="12.75">
      <c r="B340" s="142" t="str">
        <f t="shared" si="43"/>
        <v>28/2</v>
      </c>
      <c r="C340" s="143">
        <f t="shared" si="44"/>
        <v>326</v>
      </c>
      <c r="D340" s="144">
        <f t="shared" si="45"/>
        <v>0</v>
      </c>
      <c r="E340" s="144">
        <f t="shared" si="40"/>
        <v>0</v>
      </c>
      <c r="F340" s="144">
        <f t="shared" si="41"/>
        <v>0</v>
      </c>
      <c r="G340" s="144">
        <f t="shared" si="47"/>
        <v>0</v>
      </c>
      <c r="H340" s="144">
        <f t="shared" si="42"/>
        <v>0</v>
      </c>
      <c r="I340" s="144">
        <f t="shared" si="46"/>
        <v>0</v>
      </c>
    </row>
    <row r="341" spans="2:9" ht="12.75">
      <c r="B341" s="142" t="str">
        <f t="shared" si="43"/>
        <v>28/3</v>
      </c>
      <c r="C341" s="143">
        <f t="shared" si="44"/>
        <v>327</v>
      </c>
      <c r="D341" s="144">
        <f t="shared" si="45"/>
        <v>0</v>
      </c>
      <c r="E341" s="144">
        <f t="shared" si="40"/>
        <v>0</v>
      </c>
      <c r="F341" s="144">
        <f t="shared" si="41"/>
        <v>0</v>
      </c>
      <c r="G341" s="144">
        <f t="shared" si="47"/>
        <v>0</v>
      </c>
      <c r="H341" s="144">
        <f t="shared" si="42"/>
        <v>0</v>
      </c>
      <c r="I341" s="144">
        <f t="shared" si="46"/>
        <v>0</v>
      </c>
    </row>
    <row r="342" spans="2:9" ht="12.75">
      <c r="B342" s="142" t="str">
        <f t="shared" si="43"/>
        <v>28/4</v>
      </c>
      <c r="C342" s="143">
        <f t="shared" si="44"/>
        <v>328</v>
      </c>
      <c r="D342" s="144">
        <f t="shared" si="45"/>
        <v>0</v>
      </c>
      <c r="E342" s="144">
        <f t="shared" si="40"/>
        <v>0</v>
      </c>
      <c r="F342" s="144">
        <f t="shared" si="41"/>
        <v>0</v>
      </c>
      <c r="G342" s="144">
        <f t="shared" si="47"/>
        <v>0</v>
      </c>
      <c r="H342" s="144">
        <f t="shared" si="42"/>
        <v>0</v>
      </c>
      <c r="I342" s="144">
        <f t="shared" si="46"/>
        <v>0</v>
      </c>
    </row>
    <row r="343" spans="2:9" ht="12.75">
      <c r="B343" s="142" t="str">
        <f t="shared" si="43"/>
        <v>28/5</v>
      </c>
      <c r="C343" s="143">
        <f t="shared" si="44"/>
        <v>329</v>
      </c>
      <c r="D343" s="144">
        <f t="shared" si="45"/>
        <v>0</v>
      </c>
      <c r="E343" s="144">
        <f t="shared" si="40"/>
        <v>0</v>
      </c>
      <c r="F343" s="144">
        <f t="shared" si="41"/>
        <v>0</v>
      </c>
      <c r="G343" s="144">
        <f t="shared" si="47"/>
        <v>0</v>
      </c>
      <c r="H343" s="144">
        <f t="shared" si="42"/>
        <v>0</v>
      </c>
      <c r="I343" s="144">
        <f t="shared" si="46"/>
        <v>0</v>
      </c>
    </row>
    <row r="344" spans="2:9" ht="12.75">
      <c r="B344" s="142" t="str">
        <f t="shared" si="43"/>
        <v>28/6</v>
      </c>
      <c r="C344" s="143">
        <f t="shared" si="44"/>
        <v>330</v>
      </c>
      <c r="D344" s="144">
        <f t="shared" si="45"/>
        <v>0</v>
      </c>
      <c r="E344" s="144">
        <f t="shared" si="40"/>
        <v>0</v>
      </c>
      <c r="F344" s="144">
        <f t="shared" si="41"/>
        <v>0</v>
      </c>
      <c r="G344" s="144">
        <f t="shared" si="47"/>
        <v>0</v>
      </c>
      <c r="H344" s="144">
        <f t="shared" si="42"/>
        <v>0</v>
      </c>
      <c r="I344" s="144">
        <f t="shared" si="46"/>
        <v>0</v>
      </c>
    </row>
    <row r="345" spans="2:9" ht="12.75">
      <c r="B345" s="142" t="str">
        <f t="shared" si="43"/>
        <v>28/7</v>
      </c>
      <c r="C345" s="143">
        <f t="shared" si="44"/>
        <v>331</v>
      </c>
      <c r="D345" s="144">
        <f t="shared" si="45"/>
        <v>0</v>
      </c>
      <c r="E345" s="144">
        <f t="shared" si="40"/>
        <v>0</v>
      </c>
      <c r="F345" s="144">
        <f t="shared" si="41"/>
        <v>0</v>
      </c>
      <c r="G345" s="144">
        <f t="shared" si="47"/>
        <v>0</v>
      </c>
      <c r="H345" s="144">
        <f t="shared" si="42"/>
        <v>0</v>
      </c>
      <c r="I345" s="144">
        <f t="shared" si="46"/>
        <v>0</v>
      </c>
    </row>
    <row r="346" spans="2:9" ht="12.75">
      <c r="B346" s="142" t="str">
        <f t="shared" si="43"/>
        <v>28/8</v>
      </c>
      <c r="C346" s="143">
        <f t="shared" si="44"/>
        <v>332</v>
      </c>
      <c r="D346" s="144">
        <f t="shared" si="45"/>
        <v>0</v>
      </c>
      <c r="E346" s="144">
        <f t="shared" si="40"/>
        <v>0</v>
      </c>
      <c r="F346" s="144">
        <f t="shared" si="41"/>
        <v>0</v>
      </c>
      <c r="G346" s="144">
        <f t="shared" si="47"/>
        <v>0</v>
      </c>
      <c r="H346" s="144">
        <f t="shared" si="42"/>
        <v>0</v>
      </c>
      <c r="I346" s="144">
        <f t="shared" si="46"/>
        <v>0</v>
      </c>
    </row>
    <row r="347" spans="2:9" ht="12.75">
      <c r="B347" s="142" t="str">
        <f t="shared" si="43"/>
        <v>28/9</v>
      </c>
      <c r="C347" s="143">
        <f t="shared" si="44"/>
        <v>333</v>
      </c>
      <c r="D347" s="144">
        <f t="shared" si="45"/>
        <v>0</v>
      </c>
      <c r="E347" s="144">
        <f t="shared" si="40"/>
        <v>0</v>
      </c>
      <c r="F347" s="144">
        <f t="shared" si="41"/>
        <v>0</v>
      </c>
      <c r="G347" s="144">
        <f t="shared" si="47"/>
        <v>0</v>
      </c>
      <c r="H347" s="144">
        <f t="shared" si="42"/>
        <v>0</v>
      </c>
      <c r="I347" s="144">
        <f t="shared" si="46"/>
        <v>0</v>
      </c>
    </row>
    <row r="348" spans="2:9" ht="12.75">
      <c r="B348" s="142" t="str">
        <f t="shared" si="43"/>
        <v>28/10</v>
      </c>
      <c r="C348" s="143">
        <f t="shared" si="44"/>
        <v>334</v>
      </c>
      <c r="D348" s="144">
        <f t="shared" si="45"/>
        <v>0</v>
      </c>
      <c r="E348" s="144">
        <f t="shared" si="40"/>
        <v>0</v>
      </c>
      <c r="F348" s="144">
        <f t="shared" si="41"/>
        <v>0</v>
      </c>
      <c r="G348" s="144">
        <f t="shared" si="47"/>
        <v>0</v>
      </c>
      <c r="H348" s="144">
        <f t="shared" si="42"/>
        <v>0</v>
      </c>
      <c r="I348" s="144">
        <f t="shared" si="46"/>
        <v>0</v>
      </c>
    </row>
    <row r="349" spans="2:9" ht="12.75">
      <c r="B349" s="142" t="str">
        <f t="shared" si="43"/>
        <v>28/11</v>
      </c>
      <c r="C349" s="143">
        <f t="shared" si="44"/>
        <v>335</v>
      </c>
      <c r="D349" s="144">
        <f t="shared" si="45"/>
        <v>0</v>
      </c>
      <c r="E349" s="144">
        <f t="shared" si="40"/>
        <v>0</v>
      </c>
      <c r="F349" s="144">
        <f t="shared" si="41"/>
        <v>0</v>
      </c>
      <c r="G349" s="144">
        <f t="shared" si="47"/>
        <v>0</v>
      </c>
      <c r="H349" s="144">
        <f t="shared" si="42"/>
        <v>0</v>
      </c>
      <c r="I349" s="144">
        <f t="shared" si="46"/>
        <v>0</v>
      </c>
    </row>
    <row r="350" spans="2:9" ht="12.75">
      <c r="B350" s="142" t="str">
        <f t="shared" si="43"/>
        <v>28/12</v>
      </c>
      <c r="C350" s="143">
        <f t="shared" si="44"/>
        <v>336</v>
      </c>
      <c r="D350" s="144">
        <f t="shared" si="45"/>
        <v>0</v>
      </c>
      <c r="E350" s="144">
        <f t="shared" si="40"/>
        <v>0</v>
      </c>
      <c r="F350" s="144">
        <f t="shared" si="41"/>
        <v>0</v>
      </c>
      <c r="G350" s="144">
        <f t="shared" si="47"/>
        <v>0</v>
      </c>
      <c r="H350" s="144">
        <f t="shared" si="42"/>
        <v>0</v>
      </c>
      <c r="I350" s="144">
        <f t="shared" si="46"/>
        <v>0</v>
      </c>
    </row>
    <row r="351" spans="2:9" ht="12.75">
      <c r="B351" s="142" t="str">
        <f t="shared" si="43"/>
        <v>29/1</v>
      </c>
      <c r="C351" s="143">
        <f t="shared" si="44"/>
        <v>337</v>
      </c>
      <c r="D351" s="144">
        <f t="shared" si="45"/>
        <v>0</v>
      </c>
      <c r="E351" s="144">
        <f t="shared" si="40"/>
        <v>0</v>
      </c>
      <c r="F351" s="144">
        <f t="shared" si="41"/>
        <v>0</v>
      </c>
      <c r="G351" s="144">
        <f t="shared" si="47"/>
        <v>0</v>
      </c>
      <c r="H351" s="144">
        <f t="shared" si="42"/>
        <v>0</v>
      </c>
      <c r="I351" s="144">
        <f t="shared" si="46"/>
        <v>0</v>
      </c>
    </row>
    <row r="352" spans="2:9" ht="12.75">
      <c r="B352" s="142" t="str">
        <f t="shared" si="43"/>
        <v>29/2</v>
      </c>
      <c r="C352" s="143">
        <f t="shared" si="44"/>
        <v>338</v>
      </c>
      <c r="D352" s="144">
        <f t="shared" si="45"/>
        <v>0</v>
      </c>
      <c r="E352" s="144">
        <f t="shared" si="40"/>
        <v>0</v>
      </c>
      <c r="F352" s="144">
        <f t="shared" si="41"/>
        <v>0</v>
      </c>
      <c r="G352" s="144">
        <f t="shared" si="47"/>
        <v>0</v>
      </c>
      <c r="H352" s="144">
        <f t="shared" si="42"/>
        <v>0</v>
      </c>
      <c r="I352" s="144">
        <f t="shared" si="46"/>
        <v>0</v>
      </c>
    </row>
    <row r="353" spans="2:9" ht="12.75">
      <c r="B353" s="142" t="str">
        <f t="shared" si="43"/>
        <v>29/3</v>
      </c>
      <c r="C353" s="143">
        <f t="shared" si="44"/>
        <v>339</v>
      </c>
      <c r="D353" s="144">
        <f t="shared" si="45"/>
        <v>0</v>
      </c>
      <c r="E353" s="144">
        <f t="shared" si="40"/>
        <v>0</v>
      </c>
      <c r="F353" s="144">
        <f t="shared" si="41"/>
        <v>0</v>
      </c>
      <c r="G353" s="144">
        <f t="shared" si="47"/>
        <v>0</v>
      </c>
      <c r="H353" s="144">
        <f t="shared" si="42"/>
        <v>0</v>
      </c>
      <c r="I353" s="144">
        <f t="shared" si="46"/>
        <v>0</v>
      </c>
    </row>
    <row r="354" spans="2:9" ht="12.75">
      <c r="B354" s="142" t="str">
        <f t="shared" si="43"/>
        <v>29/4</v>
      </c>
      <c r="C354" s="143">
        <f t="shared" si="44"/>
        <v>340</v>
      </c>
      <c r="D354" s="144">
        <f t="shared" si="45"/>
        <v>0</v>
      </c>
      <c r="E354" s="144">
        <f t="shared" si="40"/>
        <v>0</v>
      </c>
      <c r="F354" s="144">
        <f t="shared" si="41"/>
        <v>0</v>
      </c>
      <c r="G354" s="144">
        <f t="shared" si="47"/>
        <v>0</v>
      </c>
      <c r="H354" s="144">
        <f t="shared" si="42"/>
        <v>0</v>
      </c>
      <c r="I354" s="144">
        <f t="shared" si="46"/>
        <v>0</v>
      </c>
    </row>
    <row r="355" spans="2:9" ht="12.75">
      <c r="B355" s="142" t="str">
        <f t="shared" si="43"/>
        <v>29/5</v>
      </c>
      <c r="C355" s="143">
        <f t="shared" si="44"/>
        <v>341</v>
      </c>
      <c r="D355" s="144">
        <f t="shared" si="45"/>
        <v>0</v>
      </c>
      <c r="E355" s="144">
        <f t="shared" si="40"/>
        <v>0</v>
      </c>
      <c r="F355" s="144">
        <f t="shared" si="41"/>
        <v>0</v>
      </c>
      <c r="G355" s="144">
        <f t="shared" si="47"/>
        <v>0</v>
      </c>
      <c r="H355" s="144">
        <f t="shared" si="42"/>
        <v>0</v>
      </c>
      <c r="I355" s="144">
        <f t="shared" si="46"/>
        <v>0</v>
      </c>
    </row>
    <row r="356" spans="2:9" ht="12.75">
      <c r="B356" s="142" t="str">
        <f t="shared" si="43"/>
        <v>29/6</v>
      </c>
      <c r="C356" s="143">
        <f t="shared" si="44"/>
        <v>342</v>
      </c>
      <c r="D356" s="144">
        <f t="shared" si="45"/>
        <v>0</v>
      </c>
      <c r="E356" s="144">
        <f t="shared" si="40"/>
        <v>0</v>
      </c>
      <c r="F356" s="144">
        <f t="shared" si="41"/>
        <v>0</v>
      </c>
      <c r="G356" s="144">
        <f t="shared" si="47"/>
        <v>0</v>
      </c>
      <c r="H356" s="144">
        <f t="shared" si="42"/>
        <v>0</v>
      </c>
      <c r="I356" s="144">
        <f t="shared" si="46"/>
        <v>0</v>
      </c>
    </row>
    <row r="357" spans="2:9" ht="12.75">
      <c r="B357" s="142" t="str">
        <f t="shared" si="43"/>
        <v>29/7</v>
      </c>
      <c r="C357" s="143">
        <f t="shared" si="44"/>
        <v>343</v>
      </c>
      <c r="D357" s="144">
        <f t="shared" si="45"/>
        <v>0</v>
      </c>
      <c r="E357" s="144">
        <f t="shared" si="40"/>
        <v>0</v>
      </c>
      <c r="F357" s="144">
        <f t="shared" si="41"/>
        <v>0</v>
      </c>
      <c r="G357" s="144">
        <f t="shared" si="47"/>
        <v>0</v>
      </c>
      <c r="H357" s="144">
        <f t="shared" si="42"/>
        <v>0</v>
      </c>
      <c r="I357" s="144">
        <f t="shared" si="46"/>
        <v>0</v>
      </c>
    </row>
    <row r="358" spans="2:9" ht="12.75">
      <c r="B358" s="142" t="str">
        <f t="shared" si="43"/>
        <v>29/8</v>
      </c>
      <c r="C358" s="143">
        <f t="shared" si="44"/>
        <v>344</v>
      </c>
      <c r="D358" s="144">
        <f t="shared" si="45"/>
        <v>0</v>
      </c>
      <c r="E358" s="144">
        <f t="shared" si="40"/>
        <v>0</v>
      </c>
      <c r="F358" s="144">
        <f t="shared" si="41"/>
        <v>0</v>
      </c>
      <c r="G358" s="144">
        <f t="shared" si="47"/>
        <v>0</v>
      </c>
      <c r="H358" s="144">
        <f t="shared" si="42"/>
        <v>0</v>
      </c>
      <c r="I358" s="144">
        <f t="shared" si="46"/>
        <v>0</v>
      </c>
    </row>
    <row r="359" spans="2:9" ht="12.75">
      <c r="B359" s="142" t="str">
        <f t="shared" si="43"/>
        <v>29/9</v>
      </c>
      <c r="C359" s="143">
        <f t="shared" si="44"/>
        <v>345</v>
      </c>
      <c r="D359" s="144">
        <f t="shared" si="45"/>
        <v>0</v>
      </c>
      <c r="E359" s="144">
        <f t="shared" si="40"/>
        <v>0</v>
      </c>
      <c r="F359" s="144">
        <f t="shared" si="41"/>
        <v>0</v>
      </c>
      <c r="G359" s="144">
        <f t="shared" si="47"/>
        <v>0</v>
      </c>
      <c r="H359" s="144">
        <f t="shared" si="42"/>
        <v>0</v>
      </c>
      <c r="I359" s="144">
        <f t="shared" si="46"/>
        <v>0</v>
      </c>
    </row>
    <row r="360" spans="2:9" ht="12.75">
      <c r="B360" s="142" t="str">
        <f t="shared" si="43"/>
        <v>29/10</v>
      </c>
      <c r="C360" s="143">
        <f t="shared" si="44"/>
        <v>346</v>
      </c>
      <c r="D360" s="144">
        <f t="shared" si="45"/>
        <v>0</v>
      </c>
      <c r="E360" s="144">
        <f t="shared" si="40"/>
        <v>0</v>
      </c>
      <c r="F360" s="144">
        <f t="shared" si="41"/>
        <v>0</v>
      </c>
      <c r="G360" s="144">
        <f t="shared" si="47"/>
        <v>0</v>
      </c>
      <c r="H360" s="144">
        <f t="shared" si="42"/>
        <v>0</v>
      </c>
      <c r="I360" s="144">
        <f t="shared" si="46"/>
        <v>0</v>
      </c>
    </row>
    <row r="361" spans="2:9" ht="12.75">
      <c r="B361" s="142" t="str">
        <f t="shared" si="43"/>
        <v>29/11</v>
      </c>
      <c r="C361" s="143">
        <f t="shared" si="44"/>
        <v>347</v>
      </c>
      <c r="D361" s="144">
        <f t="shared" si="45"/>
        <v>0</v>
      </c>
      <c r="E361" s="144">
        <f t="shared" si="40"/>
        <v>0</v>
      </c>
      <c r="F361" s="144">
        <f t="shared" si="41"/>
        <v>0</v>
      </c>
      <c r="G361" s="144">
        <f t="shared" si="47"/>
        <v>0</v>
      </c>
      <c r="H361" s="144">
        <f t="shared" si="42"/>
        <v>0</v>
      </c>
      <c r="I361" s="144">
        <f t="shared" si="46"/>
        <v>0</v>
      </c>
    </row>
    <row r="362" spans="2:9" ht="12.75">
      <c r="B362" s="142" t="str">
        <f t="shared" si="43"/>
        <v>29/12</v>
      </c>
      <c r="C362" s="143">
        <f t="shared" si="44"/>
        <v>348</v>
      </c>
      <c r="D362" s="144">
        <f t="shared" si="45"/>
        <v>0</v>
      </c>
      <c r="E362" s="144">
        <f t="shared" si="40"/>
        <v>0</v>
      </c>
      <c r="F362" s="144">
        <f t="shared" si="41"/>
        <v>0</v>
      </c>
      <c r="G362" s="144">
        <f t="shared" si="47"/>
        <v>0</v>
      </c>
      <c r="H362" s="144">
        <f t="shared" si="42"/>
        <v>0</v>
      </c>
      <c r="I362" s="144">
        <f t="shared" si="46"/>
        <v>0</v>
      </c>
    </row>
    <row r="363" spans="2:9" ht="12.75">
      <c r="B363" s="142" t="str">
        <f t="shared" si="43"/>
        <v>30/1</v>
      </c>
      <c r="C363" s="143">
        <f t="shared" si="44"/>
        <v>349</v>
      </c>
      <c r="D363" s="144">
        <f t="shared" si="45"/>
        <v>0</v>
      </c>
      <c r="E363" s="144">
        <f t="shared" si="40"/>
        <v>0</v>
      </c>
      <c r="F363" s="144">
        <f t="shared" si="41"/>
        <v>0</v>
      </c>
      <c r="G363" s="144">
        <f t="shared" si="47"/>
        <v>0</v>
      </c>
      <c r="H363" s="144">
        <f t="shared" si="42"/>
        <v>0</v>
      </c>
      <c r="I363" s="144">
        <f t="shared" si="46"/>
        <v>0</v>
      </c>
    </row>
    <row r="364" spans="2:9" ht="12.75">
      <c r="B364" s="142" t="str">
        <f t="shared" si="43"/>
        <v>30/2</v>
      </c>
      <c r="C364" s="143">
        <f t="shared" si="44"/>
        <v>350</v>
      </c>
      <c r="D364" s="144">
        <f t="shared" si="45"/>
        <v>0</v>
      </c>
      <c r="E364" s="144">
        <f t="shared" si="40"/>
        <v>0</v>
      </c>
      <c r="F364" s="144">
        <f t="shared" si="41"/>
        <v>0</v>
      </c>
      <c r="G364" s="144">
        <f t="shared" si="47"/>
        <v>0</v>
      </c>
      <c r="H364" s="144">
        <f t="shared" si="42"/>
        <v>0</v>
      </c>
      <c r="I364" s="144">
        <f t="shared" si="46"/>
        <v>0</v>
      </c>
    </row>
    <row r="365" spans="2:9" ht="12.75">
      <c r="B365" s="142" t="str">
        <f t="shared" si="43"/>
        <v>30/3</v>
      </c>
      <c r="C365" s="143">
        <f t="shared" si="44"/>
        <v>351</v>
      </c>
      <c r="D365" s="144">
        <f t="shared" si="45"/>
        <v>0</v>
      </c>
      <c r="E365" s="144">
        <f t="shared" si="40"/>
        <v>0</v>
      </c>
      <c r="F365" s="144">
        <f t="shared" si="41"/>
        <v>0</v>
      </c>
      <c r="G365" s="144">
        <f t="shared" si="47"/>
        <v>0</v>
      </c>
      <c r="H365" s="144">
        <f t="shared" si="42"/>
        <v>0</v>
      </c>
      <c r="I365" s="144">
        <f t="shared" si="46"/>
        <v>0</v>
      </c>
    </row>
    <row r="366" spans="2:9" ht="12.75">
      <c r="B366" s="142" t="str">
        <f t="shared" si="43"/>
        <v>30/4</v>
      </c>
      <c r="C366" s="143">
        <f t="shared" si="44"/>
        <v>352</v>
      </c>
      <c r="D366" s="144">
        <f t="shared" si="45"/>
        <v>0</v>
      </c>
      <c r="E366" s="144">
        <f t="shared" si="40"/>
        <v>0</v>
      </c>
      <c r="F366" s="144">
        <f t="shared" si="41"/>
        <v>0</v>
      </c>
      <c r="G366" s="144">
        <f t="shared" si="47"/>
        <v>0</v>
      </c>
      <c r="H366" s="144">
        <f t="shared" si="42"/>
        <v>0</v>
      </c>
      <c r="I366" s="144">
        <f t="shared" si="46"/>
        <v>0</v>
      </c>
    </row>
    <row r="367" spans="2:9" ht="12.75">
      <c r="B367" s="142" t="str">
        <f t="shared" si="43"/>
        <v>30/5</v>
      </c>
      <c r="C367" s="143">
        <f t="shared" si="44"/>
        <v>353</v>
      </c>
      <c r="D367" s="144">
        <f t="shared" si="45"/>
        <v>0</v>
      </c>
      <c r="E367" s="144">
        <f t="shared" si="40"/>
        <v>0</v>
      </c>
      <c r="F367" s="144">
        <f t="shared" si="41"/>
        <v>0</v>
      </c>
      <c r="G367" s="144">
        <f t="shared" si="47"/>
        <v>0</v>
      </c>
      <c r="H367" s="144">
        <f t="shared" si="42"/>
        <v>0</v>
      </c>
      <c r="I367" s="144">
        <f t="shared" si="46"/>
        <v>0</v>
      </c>
    </row>
    <row r="368" spans="2:9" ht="12.75">
      <c r="B368" s="142" t="str">
        <f t="shared" si="43"/>
        <v>30/6</v>
      </c>
      <c r="C368" s="143">
        <f t="shared" si="44"/>
        <v>354</v>
      </c>
      <c r="D368" s="144">
        <f t="shared" si="45"/>
        <v>0</v>
      </c>
      <c r="E368" s="144">
        <f t="shared" si="40"/>
        <v>0</v>
      </c>
      <c r="F368" s="144">
        <f t="shared" si="41"/>
        <v>0</v>
      </c>
      <c r="G368" s="144">
        <f t="shared" si="47"/>
        <v>0</v>
      </c>
      <c r="H368" s="144">
        <f t="shared" si="42"/>
        <v>0</v>
      </c>
      <c r="I368" s="144">
        <f t="shared" si="46"/>
        <v>0</v>
      </c>
    </row>
    <row r="369" spans="2:9" ht="12.75">
      <c r="B369" s="142" t="str">
        <f t="shared" si="43"/>
        <v>30/7</v>
      </c>
      <c r="C369" s="143">
        <f t="shared" si="44"/>
        <v>355</v>
      </c>
      <c r="D369" s="144">
        <f t="shared" si="45"/>
        <v>0</v>
      </c>
      <c r="E369" s="144">
        <f t="shared" si="40"/>
        <v>0</v>
      </c>
      <c r="F369" s="144">
        <f t="shared" si="41"/>
        <v>0</v>
      </c>
      <c r="G369" s="144">
        <f t="shared" si="47"/>
        <v>0</v>
      </c>
      <c r="H369" s="144">
        <f t="shared" si="42"/>
        <v>0</v>
      </c>
      <c r="I369" s="144">
        <f t="shared" si="46"/>
        <v>0</v>
      </c>
    </row>
    <row r="370" spans="2:9" ht="12.75">
      <c r="B370" s="142" t="str">
        <f t="shared" si="43"/>
        <v>30/8</v>
      </c>
      <c r="C370" s="143">
        <f t="shared" si="44"/>
        <v>356</v>
      </c>
      <c r="D370" s="144">
        <f t="shared" si="45"/>
        <v>0</v>
      </c>
      <c r="E370" s="144">
        <f t="shared" si="40"/>
        <v>0</v>
      </c>
      <c r="F370" s="144">
        <f t="shared" si="41"/>
        <v>0</v>
      </c>
      <c r="G370" s="144">
        <f t="shared" si="47"/>
        <v>0</v>
      </c>
      <c r="H370" s="144">
        <f t="shared" si="42"/>
        <v>0</v>
      </c>
      <c r="I370" s="144">
        <f t="shared" si="46"/>
        <v>0</v>
      </c>
    </row>
    <row r="371" spans="2:9" ht="12.75">
      <c r="B371" s="142" t="str">
        <f t="shared" si="43"/>
        <v>30/9</v>
      </c>
      <c r="C371" s="143">
        <f t="shared" si="44"/>
        <v>357</v>
      </c>
      <c r="D371" s="144">
        <f t="shared" si="45"/>
        <v>0</v>
      </c>
      <c r="E371" s="144">
        <f t="shared" si="40"/>
        <v>0</v>
      </c>
      <c r="F371" s="144">
        <f t="shared" si="41"/>
        <v>0</v>
      </c>
      <c r="G371" s="144">
        <f t="shared" si="47"/>
        <v>0</v>
      </c>
      <c r="H371" s="144">
        <f t="shared" si="42"/>
        <v>0</v>
      </c>
      <c r="I371" s="144">
        <f t="shared" si="46"/>
        <v>0</v>
      </c>
    </row>
    <row r="372" spans="2:9" ht="12.75">
      <c r="B372" s="142" t="str">
        <f t="shared" si="43"/>
        <v>30/10</v>
      </c>
      <c r="C372" s="143">
        <f t="shared" si="44"/>
        <v>358</v>
      </c>
      <c r="D372" s="144">
        <f t="shared" si="45"/>
        <v>0</v>
      </c>
      <c r="E372" s="144">
        <f t="shared" si="40"/>
        <v>0</v>
      </c>
      <c r="F372" s="144">
        <f t="shared" si="41"/>
        <v>0</v>
      </c>
      <c r="G372" s="144">
        <f t="shared" si="47"/>
        <v>0</v>
      </c>
      <c r="H372" s="144">
        <f t="shared" si="42"/>
        <v>0</v>
      </c>
      <c r="I372" s="144">
        <f t="shared" si="46"/>
        <v>0</v>
      </c>
    </row>
    <row r="373" spans="2:9" ht="12.75">
      <c r="B373" s="142" t="str">
        <f t="shared" si="43"/>
        <v>30/11</v>
      </c>
      <c r="C373" s="143">
        <f t="shared" si="44"/>
        <v>359</v>
      </c>
      <c r="D373" s="144">
        <f t="shared" si="45"/>
        <v>0</v>
      </c>
      <c r="E373" s="144">
        <f t="shared" si="40"/>
        <v>0</v>
      </c>
      <c r="F373" s="144">
        <f t="shared" si="41"/>
        <v>0</v>
      </c>
      <c r="G373" s="144">
        <f t="shared" si="47"/>
        <v>0</v>
      </c>
      <c r="H373" s="144">
        <f t="shared" si="42"/>
        <v>0</v>
      </c>
      <c r="I373" s="144">
        <f t="shared" si="46"/>
        <v>0</v>
      </c>
    </row>
    <row r="374" spans="1:9" s="88" customFormat="1" ht="12.75">
      <c r="A374" s="186"/>
      <c r="B374" s="142" t="str">
        <f t="shared" si="43"/>
        <v>30/12</v>
      </c>
      <c r="C374" s="187">
        <f t="shared" si="44"/>
        <v>360</v>
      </c>
      <c r="D374" s="188">
        <f t="shared" si="45"/>
        <v>0</v>
      </c>
      <c r="E374" s="188">
        <f t="shared" si="40"/>
        <v>0</v>
      </c>
      <c r="F374" s="188">
        <f t="shared" si="41"/>
        <v>0</v>
      </c>
      <c r="G374" s="188">
        <f t="shared" si="47"/>
        <v>0</v>
      </c>
      <c r="H374" s="188">
        <f t="shared" si="42"/>
        <v>0</v>
      </c>
      <c r="I374" s="188">
        <f t="shared" si="46"/>
        <v>0</v>
      </c>
    </row>
  </sheetData>
  <sheetProtection sheet="1" objects="1" scenarios="1"/>
  <printOptions horizontalCentered="1"/>
  <pageMargins left="0.5" right="0.5" top="0.5" bottom="0.5" header="0.5" footer="0.5"/>
  <pageSetup fitToHeight="0" fitToWidth="1" orientation="portrait" scale="84"/>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showGridLines="0" workbookViewId="0" topLeftCell="A1">
      <selection activeCell="E47" sqref="E47"/>
    </sheetView>
  </sheetViews>
  <sheetFormatPr defaultColWidth="11.00390625" defaultRowHeight="12.75"/>
  <cols>
    <col min="1" max="1" width="4.875" style="228" bestFit="1" customWidth="1"/>
    <col min="2" max="2" width="5.625" style="168" customWidth="1"/>
    <col min="3" max="3" width="6.25390625" style="89" customWidth="1"/>
    <col min="4" max="5" width="10.875" style="89" customWidth="1"/>
    <col min="6" max="6" width="11.875" style="89" customWidth="1"/>
    <col min="7" max="7" width="13.375" style="89" customWidth="1"/>
    <col min="8" max="8" width="14.375" style="229" customWidth="1"/>
    <col min="9" max="9" width="12.375" style="224" customWidth="1"/>
    <col min="10" max="10" width="13.375" style="225" customWidth="1"/>
    <col min="11" max="11" width="13.00390625" style="226" customWidth="1"/>
    <col min="12" max="16384" width="12.375" style="89" customWidth="1"/>
  </cols>
  <sheetData>
    <row r="1" spans="1:11" s="196" customFormat="1" ht="24.75" customHeight="1">
      <c r="A1" s="189"/>
      <c r="B1" s="190" t="s">
        <v>107</v>
      </c>
      <c r="C1" s="191"/>
      <c r="D1" s="190"/>
      <c r="E1" s="82">
        <f>I1</f>
        <v>0.03</v>
      </c>
      <c r="F1" s="192" t="s">
        <v>109</v>
      </c>
      <c r="G1" s="83">
        <v>65</v>
      </c>
      <c r="H1" s="192" t="s">
        <v>106</v>
      </c>
      <c r="I1" s="193">
        <v>0.03</v>
      </c>
      <c r="J1" s="194"/>
      <c r="K1" s="195"/>
    </row>
    <row r="2" spans="1:9" s="202" customFormat="1" ht="24.75" customHeight="1">
      <c r="A2" s="197"/>
      <c r="B2" s="198"/>
      <c r="C2" s="199" t="s">
        <v>22</v>
      </c>
      <c r="D2" s="200" t="s">
        <v>23</v>
      </c>
      <c r="E2" s="81">
        <v>0.12</v>
      </c>
      <c r="F2" s="201" t="s">
        <v>24</v>
      </c>
      <c r="G2" s="84">
        <v>0.1</v>
      </c>
      <c r="H2" s="201" t="s">
        <v>25</v>
      </c>
      <c r="I2" s="86">
        <v>0.08</v>
      </c>
    </row>
    <row r="3" spans="1:11" s="208" customFormat="1" ht="24.75" customHeight="1">
      <c r="A3" s="203" t="s">
        <v>110</v>
      </c>
      <c r="B3" s="203"/>
      <c r="C3" s="204"/>
      <c r="D3" s="203"/>
      <c r="E3" s="203"/>
      <c r="F3" s="80">
        <v>41</v>
      </c>
      <c r="G3" s="205"/>
      <c r="H3" s="85">
        <v>61</v>
      </c>
      <c r="I3" s="206" t="s">
        <v>111</v>
      </c>
      <c r="J3" s="207"/>
      <c r="K3" s="207"/>
    </row>
    <row r="4" spans="1:11" ht="12.75">
      <c r="A4" s="209" t="s">
        <v>26</v>
      </c>
      <c r="B4" s="187" t="s">
        <v>27</v>
      </c>
      <c r="C4" s="210" t="s">
        <v>28</v>
      </c>
      <c r="D4" s="211" t="s">
        <v>29</v>
      </c>
      <c r="E4" s="211" t="s">
        <v>30</v>
      </c>
      <c r="F4" s="211" t="s">
        <v>31</v>
      </c>
      <c r="G4" s="212" t="s">
        <v>32</v>
      </c>
      <c r="H4" s="213" t="s">
        <v>14</v>
      </c>
      <c r="I4" s="214" t="s">
        <v>33</v>
      </c>
      <c r="J4" s="215" t="s">
        <v>21</v>
      </c>
      <c r="K4" s="215" t="s">
        <v>31</v>
      </c>
    </row>
    <row r="5" spans="1:11" ht="12.75">
      <c r="A5" s="77">
        <v>24</v>
      </c>
      <c r="B5" s="78">
        <v>2000</v>
      </c>
      <c r="C5" s="216"/>
      <c r="D5" s="217" t="s">
        <v>34</v>
      </c>
      <c r="E5" s="217" t="s">
        <v>34</v>
      </c>
      <c r="F5" s="217"/>
      <c r="G5" s="218" t="s">
        <v>35</v>
      </c>
      <c r="H5" s="219" t="s">
        <v>21</v>
      </c>
      <c r="I5" s="220" t="s">
        <v>36</v>
      </c>
      <c r="J5" s="221" t="str">
        <f>"("&amp;B6&amp;" $'s)"</f>
        <v>(2000 $'s)</v>
      </c>
      <c r="K5" s="221" t="str">
        <f>"("&amp;B6&amp;" $'s)"</f>
        <v>(2000 $'s)</v>
      </c>
    </row>
    <row r="6" spans="1:11" ht="12.75">
      <c r="A6" s="222">
        <f>$A$5+C6</f>
        <v>25</v>
      </c>
      <c r="B6" s="143">
        <f>B5</f>
        <v>2000</v>
      </c>
      <c r="C6" s="143">
        <v>1</v>
      </c>
      <c r="D6" s="79"/>
      <c r="E6" s="168">
        <v>0</v>
      </c>
      <c r="F6" s="168">
        <v>0</v>
      </c>
      <c r="G6" s="168">
        <v>0</v>
      </c>
      <c r="H6" s="223">
        <f>D6+E6</f>
        <v>0</v>
      </c>
      <c r="I6" s="224">
        <f aca="true" t="shared" si="0" ref="I6:I37">1/(1+$I$1)^(C6-1)</f>
        <v>1</v>
      </c>
      <c r="J6" s="225">
        <f aca="true" t="shared" si="1" ref="J6:J37">H6*I6</f>
        <v>0</v>
      </c>
      <c r="K6" s="226">
        <f aca="true" t="shared" si="2" ref="K6:K37">I6*F6</f>
        <v>0</v>
      </c>
    </row>
    <row r="7" spans="1:11" ht="12.75">
      <c r="A7" s="222">
        <f aca="true" t="shared" si="3" ref="A7:A70">$A$5+C7</f>
        <v>26</v>
      </c>
      <c r="B7" s="143">
        <f aca="true" t="shared" si="4" ref="B7:B37">B$5+C7</f>
        <v>2002</v>
      </c>
      <c r="C7" s="143">
        <f aca="true" t="shared" si="5" ref="C7:C38">C6+1</f>
        <v>2</v>
      </c>
      <c r="D7" s="168">
        <f>IF(A7&lt;=$G$1,D6*(1+$E$1),"")</f>
        <v>0</v>
      </c>
      <c r="E7" s="168">
        <f>IF(A7&lt;=$G$1,E6*(1+$E$1),"")</f>
        <v>0</v>
      </c>
      <c r="F7" s="168">
        <v>0</v>
      </c>
      <c r="G7" s="168">
        <f>IF(A7&lt;$F$3,H6*$E$2,IF(A7&lt;$H$3,H6*$G$2,H6*$I$2))</f>
        <v>0</v>
      </c>
      <c r="H7" s="223">
        <f aca="true" t="shared" si="6" ref="H7:H47">IF(A7&lt;=$G$1,(H6+G7+D7+E7)-F7,(H6+G7)-F7)</f>
        <v>0</v>
      </c>
      <c r="I7" s="227">
        <f t="shared" si="0"/>
        <v>0.970873786407767</v>
      </c>
      <c r="J7" s="225">
        <f t="shared" si="1"/>
        <v>0</v>
      </c>
      <c r="K7" s="226">
        <f t="shared" si="2"/>
        <v>0</v>
      </c>
    </row>
    <row r="8" spans="1:11" ht="12.75">
      <c r="A8" s="222">
        <f t="shared" si="3"/>
        <v>27</v>
      </c>
      <c r="B8" s="143">
        <f t="shared" si="4"/>
        <v>2003</v>
      </c>
      <c r="C8" s="143">
        <f t="shared" si="5"/>
        <v>3</v>
      </c>
      <c r="D8" s="168">
        <f aca="true" t="shared" si="7" ref="D8:D71">IF(A8&lt;=$G$1,D7*(1+$E$1),"")</f>
        <v>0</v>
      </c>
      <c r="E8" s="168">
        <f>IF(A8&lt;=$G$1,E7*(1+$E$1),"")</f>
        <v>0</v>
      </c>
      <c r="F8" s="168">
        <v>0</v>
      </c>
      <c r="G8" s="168">
        <f aca="true" t="shared" si="8" ref="G8:G71">IF(A8&lt;$F$3,H7*$E$2,IF(A8&lt;$H$3,H7*$G$2,H7*$I$2))</f>
        <v>0</v>
      </c>
      <c r="H8" s="223">
        <f t="shared" si="6"/>
        <v>0</v>
      </c>
      <c r="I8" s="227">
        <f t="shared" si="0"/>
        <v>0.9425959091337544</v>
      </c>
      <c r="J8" s="225">
        <f t="shared" si="1"/>
        <v>0</v>
      </c>
      <c r="K8" s="226">
        <f t="shared" si="2"/>
        <v>0</v>
      </c>
    </row>
    <row r="9" spans="1:11" ht="12.75">
      <c r="A9" s="222">
        <f t="shared" si="3"/>
        <v>28</v>
      </c>
      <c r="B9" s="143">
        <f t="shared" si="4"/>
        <v>2004</v>
      </c>
      <c r="C9" s="143">
        <f t="shared" si="5"/>
        <v>4</v>
      </c>
      <c r="D9" s="168">
        <f t="shared" si="7"/>
        <v>0</v>
      </c>
      <c r="E9" s="168">
        <f aca="true" t="shared" si="9" ref="E9:E72">IF(A9&lt;=$G$1,E8*(1+$E$1),"")</f>
        <v>0</v>
      </c>
      <c r="F9" s="168">
        <f aca="true" t="shared" si="10" ref="F9:F25">F8*(1+$I$1)</f>
        <v>0</v>
      </c>
      <c r="G9" s="168">
        <f t="shared" si="8"/>
        <v>0</v>
      </c>
      <c r="H9" s="223">
        <f t="shared" si="6"/>
        <v>0</v>
      </c>
      <c r="I9" s="227">
        <f t="shared" si="0"/>
        <v>0.9151416593531596</v>
      </c>
      <c r="J9" s="225">
        <f t="shared" si="1"/>
        <v>0</v>
      </c>
      <c r="K9" s="226">
        <f t="shared" si="2"/>
        <v>0</v>
      </c>
    </row>
    <row r="10" spans="1:11" ht="12.75">
      <c r="A10" s="222">
        <f t="shared" si="3"/>
        <v>29</v>
      </c>
      <c r="B10" s="143">
        <f t="shared" si="4"/>
        <v>2005</v>
      </c>
      <c r="C10" s="143">
        <f t="shared" si="5"/>
        <v>5</v>
      </c>
      <c r="D10" s="168">
        <f t="shared" si="7"/>
        <v>0</v>
      </c>
      <c r="E10" s="168">
        <f t="shared" si="9"/>
        <v>0</v>
      </c>
      <c r="F10" s="168">
        <f t="shared" si="10"/>
        <v>0</v>
      </c>
      <c r="G10" s="168">
        <f t="shared" si="8"/>
        <v>0</v>
      </c>
      <c r="H10" s="223">
        <f t="shared" si="6"/>
        <v>0</v>
      </c>
      <c r="I10" s="227">
        <f t="shared" si="0"/>
        <v>0.888487047915689</v>
      </c>
      <c r="J10" s="225">
        <f t="shared" si="1"/>
        <v>0</v>
      </c>
      <c r="K10" s="226">
        <f t="shared" si="2"/>
        <v>0</v>
      </c>
    </row>
    <row r="11" spans="1:11" ht="12.75">
      <c r="A11" s="222">
        <f t="shared" si="3"/>
        <v>30</v>
      </c>
      <c r="B11" s="143">
        <f t="shared" si="4"/>
        <v>2006</v>
      </c>
      <c r="C11" s="143">
        <f t="shared" si="5"/>
        <v>6</v>
      </c>
      <c r="D11" s="168">
        <f t="shared" si="7"/>
        <v>0</v>
      </c>
      <c r="E11" s="168">
        <f t="shared" si="9"/>
        <v>0</v>
      </c>
      <c r="F11" s="168">
        <f t="shared" si="10"/>
        <v>0</v>
      </c>
      <c r="G11" s="168">
        <f t="shared" si="8"/>
        <v>0</v>
      </c>
      <c r="H11" s="223">
        <f t="shared" si="6"/>
        <v>0</v>
      </c>
      <c r="I11" s="227">
        <f t="shared" si="0"/>
        <v>0.8626087843841641</v>
      </c>
      <c r="J11" s="225">
        <f t="shared" si="1"/>
        <v>0</v>
      </c>
      <c r="K11" s="226">
        <f t="shared" si="2"/>
        <v>0</v>
      </c>
    </row>
    <row r="12" spans="1:11" ht="12.75">
      <c r="A12" s="222">
        <f t="shared" si="3"/>
        <v>31</v>
      </c>
      <c r="B12" s="143">
        <f t="shared" si="4"/>
        <v>2007</v>
      </c>
      <c r="C12" s="143">
        <f t="shared" si="5"/>
        <v>7</v>
      </c>
      <c r="D12" s="168">
        <f t="shared" si="7"/>
        <v>0</v>
      </c>
      <c r="E12" s="168">
        <f t="shared" si="9"/>
        <v>0</v>
      </c>
      <c r="F12" s="168">
        <f t="shared" si="10"/>
        <v>0</v>
      </c>
      <c r="G12" s="168">
        <f t="shared" si="8"/>
        <v>0</v>
      </c>
      <c r="H12" s="223">
        <f t="shared" si="6"/>
        <v>0</v>
      </c>
      <c r="I12" s="227">
        <f t="shared" si="0"/>
        <v>0.8374842566836544</v>
      </c>
      <c r="J12" s="225">
        <f t="shared" si="1"/>
        <v>0</v>
      </c>
      <c r="K12" s="226">
        <f t="shared" si="2"/>
        <v>0</v>
      </c>
    </row>
    <row r="13" spans="1:11" ht="12.75">
      <c r="A13" s="222">
        <f t="shared" si="3"/>
        <v>32</v>
      </c>
      <c r="B13" s="143">
        <f t="shared" si="4"/>
        <v>2008</v>
      </c>
      <c r="C13" s="143">
        <f t="shared" si="5"/>
        <v>8</v>
      </c>
      <c r="D13" s="168">
        <f t="shared" si="7"/>
        <v>0</v>
      </c>
      <c r="E13" s="168">
        <f t="shared" si="9"/>
        <v>0</v>
      </c>
      <c r="F13" s="168">
        <f t="shared" si="10"/>
        <v>0</v>
      </c>
      <c r="G13" s="168">
        <f t="shared" si="8"/>
        <v>0</v>
      </c>
      <c r="H13" s="223">
        <f t="shared" si="6"/>
        <v>0</v>
      </c>
      <c r="I13" s="227">
        <f t="shared" si="0"/>
        <v>0.8130915113433538</v>
      </c>
      <c r="J13" s="225">
        <f t="shared" si="1"/>
        <v>0</v>
      </c>
      <c r="K13" s="226">
        <f t="shared" si="2"/>
        <v>0</v>
      </c>
    </row>
    <row r="14" spans="1:11" ht="12.75">
      <c r="A14" s="222">
        <f t="shared" si="3"/>
        <v>33</v>
      </c>
      <c r="B14" s="143">
        <f t="shared" si="4"/>
        <v>2009</v>
      </c>
      <c r="C14" s="143">
        <f t="shared" si="5"/>
        <v>9</v>
      </c>
      <c r="D14" s="168">
        <f t="shared" si="7"/>
        <v>0</v>
      </c>
      <c r="E14" s="168">
        <f t="shared" si="9"/>
        <v>0</v>
      </c>
      <c r="F14" s="168">
        <f t="shared" si="10"/>
        <v>0</v>
      </c>
      <c r="G14" s="168">
        <f t="shared" si="8"/>
        <v>0</v>
      </c>
      <c r="H14" s="223">
        <f t="shared" si="6"/>
        <v>0</v>
      </c>
      <c r="I14" s="227">
        <f t="shared" si="0"/>
        <v>0.7894092343139357</v>
      </c>
      <c r="J14" s="225">
        <f t="shared" si="1"/>
        <v>0</v>
      </c>
      <c r="K14" s="226">
        <f t="shared" si="2"/>
        <v>0</v>
      </c>
    </row>
    <row r="15" spans="1:11" ht="12.75">
      <c r="A15" s="222">
        <f t="shared" si="3"/>
        <v>34</v>
      </c>
      <c r="B15" s="143">
        <f t="shared" si="4"/>
        <v>2010</v>
      </c>
      <c r="C15" s="143">
        <f t="shared" si="5"/>
        <v>10</v>
      </c>
      <c r="D15" s="168">
        <f t="shared" si="7"/>
        <v>0</v>
      </c>
      <c r="E15" s="168">
        <f t="shared" si="9"/>
        <v>0</v>
      </c>
      <c r="F15" s="168">
        <f t="shared" si="10"/>
        <v>0</v>
      </c>
      <c r="G15" s="168">
        <f t="shared" si="8"/>
        <v>0</v>
      </c>
      <c r="H15" s="223">
        <f t="shared" si="6"/>
        <v>0</v>
      </c>
      <c r="I15" s="227">
        <f t="shared" si="0"/>
        <v>0.766416732343627</v>
      </c>
      <c r="J15" s="225">
        <f t="shared" si="1"/>
        <v>0</v>
      </c>
      <c r="K15" s="226">
        <f t="shared" si="2"/>
        <v>0</v>
      </c>
    </row>
    <row r="16" spans="1:11" ht="12.75">
      <c r="A16" s="222">
        <f t="shared" si="3"/>
        <v>35</v>
      </c>
      <c r="B16" s="143">
        <f t="shared" si="4"/>
        <v>2011</v>
      </c>
      <c r="C16" s="143">
        <f t="shared" si="5"/>
        <v>11</v>
      </c>
      <c r="D16" s="168">
        <f t="shared" si="7"/>
        <v>0</v>
      </c>
      <c r="E16" s="168">
        <f t="shared" si="9"/>
        <v>0</v>
      </c>
      <c r="F16" s="168">
        <f t="shared" si="10"/>
        <v>0</v>
      </c>
      <c r="G16" s="168">
        <f t="shared" si="8"/>
        <v>0</v>
      </c>
      <c r="H16" s="223">
        <f t="shared" si="6"/>
        <v>0</v>
      </c>
      <c r="I16" s="227">
        <f t="shared" si="0"/>
        <v>0.7440939148967252</v>
      </c>
      <c r="J16" s="225">
        <f t="shared" si="1"/>
        <v>0</v>
      </c>
      <c r="K16" s="226">
        <f t="shared" si="2"/>
        <v>0</v>
      </c>
    </row>
    <row r="17" spans="1:11" ht="12.75">
      <c r="A17" s="222">
        <f t="shared" si="3"/>
        <v>36</v>
      </c>
      <c r="B17" s="143">
        <f t="shared" si="4"/>
        <v>2012</v>
      </c>
      <c r="C17" s="143">
        <f t="shared" si="5"/>
        <v>12</v>
      </c>
      <c r="D17" s="168">
        <f t="shared" si="7"/>
        <v>0</v>
      </c>
      <c r="E17" s="168">
        <f t="shared" si="9"/>
        <v>0</v>
      </c>
      <c r="F17" s="168">
        <f t="shared" si="10"/>
        <v>0</v>
      </c>
      <c r="G17" s="168">
        <f t="shared" si="8"/>
        <v>0</v>
      </c>
      <c r="H17" s="223">
        <f t="shared" si="6"/>
        <v>0</v>
      </c>
      <c r="I17" s="227">
        <f t="shared" si="0"/>
        <v>0.7224212765987623</v>
      </c>
      <c r="J17" s="225">
        <f t="shared" si="1"/>
        <v>0</v>
      </c>
      <c r="K17" s="226">
        <f t="shared" si="2"/>
        <v>0</v>
      </c>
    </row>
    <row r="18" spans="1:11" ht="12.75">
      <c r="A18" s="222">
        <f t="shared" si="3"/>
        <v>37</v>
      </c>
      <c r="B18" s="143">
        <f t="shared" si="4"/>
        <v>2013</v>
      </c>
      <c r="C18" s="143">
        <f t="shared" si="5"/>
        <v>13</v>
      </c>
      <c r="D18" s="168">
        <f t="shared" si="7"/>
        <v>0</v>
      </c>
      <c r="E18" s="168">
        <f t="shared" si="9"/>
        <v>0</v>
      </c>
      <c r="F18" s="168">
        <f t="shared" si="10"/>
        <v>0</v>
      </c>
      <c r="G18" s="168">
        <f t="shared" si="8"/>
        <v>0</v>
      </c>
      <c r="H18" s="223">
        <f t="shared" si="6"/>
        <v>0</v>
      </c>
      <c r="I18" s="227">
        <f t="shared" si="0"/>
        <v>0.7013798801929733</v>
      </c>
      <c r="J18" s="225">
        <f t="shared" si="1"/>
        <v>0</v>
      </c>
      <c r="K18" s="226">
        <f t="shared" si="2"/>
        <v>0</v>
      </c>
    </row>
    <row r="19" spans="1:11" ht="12.75">
      <c r="A19" s="222">
        <f t="shared" si="3"/>
        <v>38</v>
      </c>
      <c r="B19" s="143">
        <f t="shared" si="4"/>
        <v>2014</v>
      </c>
      <c r="C19" s="143">
        <f t="shared" si="5"/>
        <v>14</v>
      </c>
      <c r="D19" s="168">
        <f t="shared" si="7"/>
        <v>0</v>
      </c>
      <c r="E19" s="168">
        <f t="shared" si="9"/>
        <v>0</v>
      </c>
      <c r="F19" s="168">
        <f t="shared" si="10"/>
        <v>0</v>
      </c>
      <c r="G19" s="168">
        <f t="shared" si="8"/>
        <v>0</v>
      </c>
      <c r="H19" s="223">
        <f t="shared" si="6"/>
        <v>0</v>
      </c>
      <c r="I19" s="227">
        <f t="shared" si="0"/>
        <v>0.6809513399931779</v>
      </c>
      <c r="J19" s="225">
        <f t="shared" si="1"/>
        <v>0</v>
      </c>
      <c r="K19" s="226">
        <f t="shared" si="2"/>
        <v>0</v>
      </c>
    </row>
    <row r="20" spans="1:11" ht="12.75">
      <c r="A20" s="222">
        <f t="shared" si="3"/>
        <v>39</v>
      </c>
      <c r="B20" s="143">
        <f t="shared" si="4"/>
        <v>2015</v>
      </c>
      <c r="C20" s="143">
        <f t="shared" si="5"/>
        <v>15</v>
      </c>
      <c r="D20" s="168">
        <f t="shared" si="7"/>
        <v>0</v>
      </c>
      <c r="E20" s="168">
        <f t="shared" si="9"/>
        <v>0</v>
      </c>
      <c r="F20" s="168">
        <f t="shared" si="10"/>
        <v>0</v>
      </c>
      <c r="G20" s="168">
        <f t="shared" si="8"/>
        <v>0</v>
      </c>
      <c r="H20" s="223">
        <f t="shared" si="6"/>
        <v>0</v>
      </c>
      <c r="I20" s="227">
        <f t="shared" si="0"/>
        <v>0.6611178058186192</v>
      </c>
      <c r="J20" s="225">
        <f t="shared" si="1"/>
        <v>0</v>
      </c>
      <c r="K20" s="226">
        <f t="shared" si="2"/>
        <v>0</v>
      </c>
    </row>
    <row r="21" spans="1:11" ht="12.75">
      <c r="A21" s="222">
        <f t="shared" si="3"/>
        <v>40</v>
      </c>
      <c r="B21" s="143">
        <f t="shared" si="4"/>
        <v>2016</v>
      </c>
      <c r="C21" s="143">
        <f t="shared" si="5"/>
        <v>16</v>
      </c>
      <c r="D21" s="168">
        <f t="shared" si="7"/>
        <v>0</v>
      </c>
      <c r="E21" s="168">
        <f t="shared" si="9"/>
        <v>0</v>
      </c>
      <c r="F21" s="168">
        <f t="shared" si="10"/>
        <v>0</v>
      </c>
      <c r="G21" s="168">
        <f t="shared" si="8"/>
        <v>0</v>
      </c>
      <c r="H21" s="223">
        <f t="shared" si="6"/>
        <v>0</v>
      </c>
      <c r="I21" s="227">
        <f t="shared" si="0"/>
        <v>0.6418619473967176</v>
      </c>
      <c r="J21" s="225">
        <f t="shared" si="1"/>
        <v>0</v>
      </c>
      <c r="K21" s="226">
        <f t="shared" si="2"/>
        <v>0</v>
      </c>
    </row>
    <row r="22" spans="1:11" ht="12.75">
      <c r="A22" s="222">
        <f t="shared" si="3"/>
        <v>41</v>
      </c>
      <c r="B22" s="143">
        <f t="shared" si="4"/>
        <v>2017</v>
      </c>
      <c r="C22" s="143">
        <f t="shared" si="5"/>
        <v>17</v>
      </c>
      <c r="D22" s="168">
        <f t="shared" si="7"/>
        <v>0</v>
      </c>
      <c r="E22" s="168">
        <f t="shared" si="9"/>
        <v>0</v>
      </c>
      <c r="F22" s="168">
        <f t="shared" si="10"/>
        <v>0</v>
      </c>
      <c r="G22" s="168">
        <f t="shared" si="8"/>
        <v>0</v>
      </c>
      <c r="H22" s="223">
        <f t="shared" si="6"/>
        <v>0</v>
      </c>
      <c r="I22" s="227">
        <f t="shared" si="0"/>
        <v>0.6231669392201143</v>
      </c>
      <c r="J22" s="225">
        <f t="shared" si="1"/>
        <v>0</v>
      </c>
      <c r="K22" s="226">
        <f t="shared" si="2"/>
        <v>0</v>
      </c>
    </row>
    <row r="23" spans="1:11" ht="12.75">
      <c r="A23" s="222">
        <f t="shared" si="3"/>
        <v>42</v>
      </c>
      <c r="B23" s="143">
        <f t="shared" si="4"/>
        <v>2018</v>
      </c>
      <c r="C23" s="143">
        <f t="shared" si="5"/>
        <v>18</v>
      </c>
      <c r="D23" s="168">
        <f t="shared" si="7"/>
        <v>0</v>
      </c>
      <c r="E23" s="168">
        <f t="shared" si="9"/>
        <v>0</v>
      </c>
      <c r="F23" s="168">
        <f t="shared" si="10"/>
        <v>0</v>
      </c>
      <c r="G23" s="168">
        <f t="shared" si="8"/>
        <v>0</v>
      </c>
      <c r="H23" s="223">
        <f t="shared" si="6"/>
        <v>0</v>
      </c>
      <c r="I23" s="227">
        <f t="shared" si="0"/>
        <v>0.6050164458447712</v>
      </c>
      <c r="J23" s="225">
        <f t="shared" si="1"/>
        <v>0</v>
      </c>
      <c r="K23" s="226">
        <f t="shared" si="2"/>
        <v>0</v>
      </c>
    </row>
    <row r="24" spans="1:11" ht="12.75">
      <c r="A24" s="222">
        <f t="shared" si="3"/>
        <v>43</v>
      </c>
      <c r="B24" s="143">
        <f t="shared" si="4"/>
        <v>2019</v>
      </c>
      <c r="C24" s="143">
        <f t="shared" si="5"/>
        <v>19</v>
      </c>
      <c r="D24" s="168">
        <f t="shared" si="7"/>
        <v>0</v>
      </c>
      <c r="E24" s="168">
        <f t="shared" si="9"/>
        <v>0</v>
      </c>
      <c r="F24" s="168">
        <f t="shared" si="10"/>
        <v>0</v>
      </c>
      <c r="G24" s="168">
        <f t="shared" si="8"/>
        <v>0</v>
      </c>
      <c r="H24" s="223">
        <f t="shared" si="6"/>
        <v>0</v>
      </c>
      <c r="I24" s="227">
        <f t="shared" si="0"/>
        <v>0.5873946076162827</v>
      </c>
      <c r="J24" s="225">
        <f t="shared" si="1"/>
        <v>0</v>
      </c>
      <c r="K24" s="226">
        <f t="shared" si="2"/>
        <v>0</v>
      </c>
    </row>
    <row r="25" spans="1:11" ht="12.75">
      <c r="A25" s="222">
        <f t="shared" si="3"/>
        <v>44</v>
      </c>
      <c r="B25" s="143">
        <f t="shared" si="4"/>
        <v>2020</v>
      </c>
      <c r="C25" s="143">
        <f t="shared" si="5"/>
        <v>20</v>
      </c>
      <c r="D25" s="168">
        <f t="shared" si="7"/>
        <v>0</v>
      </c>
      <c r="E25" s="168">
        <f t="shared" si="9"/>
        <v>0</v>
      </c>
      <c r="F25" s="168">
        <f t="shared" si="10"/>
        <v>0</v>
      </c>
      <c r="G25" s="168">
        <f t="shared" si="8"/>
        <v>0</v>
      </c>
      <c r="H25" s="223">
        <f t="shared" si="6"/>
        <v>0</v>
      </c>
      <c r="I25" s="227">
        <f t="shared" si="0"/>
        <v>0.570286026811925</v>
      </c>
      <c r="J25" s="225">
        <f t="shared" si="1"/>
        <v>0</v>
      </c>
      <c r="K25" s="226">
        <f t="shared" si="2"/>
        <v>0</v>
      </c>
    </row>
    <row r="26" spans="1:11" ht="12.75">
      <c r="A26" s="222">
        <f t="shared" si="3"/>
        <v>45</v>
      </c>
      <c r="B26" s="143">
        <f t="shared" si="4"/>
        <v>2021</v>
      </c>
      <c r="C26" s="143">
        <f t="shared" si="5"/>
        <v>21</v>
      </c>
      <c r="D26" s="168">
        <f t="shared" si="7"/>
        <v>0</v>
      </c>
      <c r="E26" s="168">
        <f t="shared" si="9"/>
        <v>0</v>
      </c>
      <c r="F26" s="168">
        <v>0</v>
      </c>
      <c r="G26" s="168">
        <f t="shared" si="8"/>
        <v>0</v>
      </c>
      <c r="H26" s="223">
        <f t="shared" si="6"/>
        <v>0</v>
      </c>
      <c r="I26" s="227">
        <f t="shared" si="0"/>
        <v>0.553675754186335</v>
      </c>
      <c r="J26" s="225">
        <f t="shared" si="1"/>
        <v>0</v>
      </c>
      <c r="K26" s="226">
        <f t="shared" si="2"/>
        <v>0</v>
      </c>
    </row>
    <row r="27" spans="1:11" ht="12.75">
      <c r="A27" s="222">
        <f t="shared" si="3"/>
        <v>46</v>
      </c>
      <c r="B27" s="143">
        <f t="shared" si="4"/>
        <v>2022</v>
      </c>
      <c r="C27" s="143">
        <f t="shared" si="5"/>
        <v>22</v>
      </c>
      <c r="D27" s="168">
        <f t="shared" si="7"/>
        <v>0</v>
      </c>
      <c r="E27" s="168">
        <f t="shared" si="9"/>
        <v>0</v>
      </c>
      <c r="F27" s="168">
        <f>F26*(1+$I$1)</f>
        <v>0</v>
      </c>
      <c r="G27" s="168">
        <f t="shared" si="8"/>
        <v>0</v>
      </c>
      <c r="H27" s="223">
        <f t="shared" si="6"/>
        <v>0</v>
      </c>
      <c r="I27" s="227">
        <f t="shared" si="0"/>
        <v>0.5375492759090631</v>
      </c>
      <c r="J27" s="225">
        <f t="shared" si="1"/>
        <v>0</v>
      </c>
      <c r="K27" s="226">
        <f t="shared" si="2"/>
        <v>0</v>
      </c>
    </row>
    <row r="28" spans="1:11" ht="12.75">
      <c r="A28" s="222">
        <f t="shared" si="3"/>
        <v>47</v>
      </c>
      <c r="B28" s="143">
        <f t="shared" si="4"/>
        <v>2023</v>
      </c>
      <c r="C28" s="143">
        <f t="shared" si="5"/>
        <v>23</v>
      </c>
      <c r="D28" s="168">
        <f t="shared" si="7"/>
        <v>0</v>
      </c>
      <c r="E28" s="168">
        <f t="shared" si="9"/>
        <v>0</v>
      </c>
      <c r="F28" s="168">
        <v>0</v>
      </c>
      <c r="G28" s="168">
        <f t="shared" si="8"/>
        <v>0</v>
      </c>
      <c r="H28" s="223">
        <f t="shared" si="6"/>
        <v>0</v>
      </c>
      <c r="I28" s="227">
        <f t="shared" si="0"/>
        <v>0.5218925008825855</v>
      </c>
      <c r="J28" s="225">
        <f t="shared" si="1"/>
        <v>0</v>
      </c>
      <c r="K28" s="226">
        <f t="shared" si="2"/>
        <v>0</v>
      </c>
    </row>
    <row r="29" spans="1:11" ht="12.75">
      <c r="A29" s="222">
        <f t="shared" si="3"/>
        <v>48</v>
      </c>
      <c r="B29" s="143">
        <f t="shared" si="4"/>
        <v>2024</v>
      </c>
      <c r="C29" s="143">
        <f t="shared" si="5"/>
        <v>24</v>
      </c>
      <c r="D29" s="168">
        <f t="shared" si="7"/>
        <v>0</v>
      </c>
      <c r="E29" s="168">
        <f t="shared" si="9"/>
        <v>0</v>
      </c>
      <c r="F29" s="168">
        <f>(F28*(1+$I$1))*2</f>
        <v>0</v>
      </c>
      <c r="G29" s="168">
        <f t="shared" si="8"/>
        <v>0</v>
      </c>
      <c r="H29" s="223">
        <f t="shared" si="6"/>
        <v>0</v>
      </c>
      <c r="I29" s="227">
        <f t="shared" si="0"/>
        <v>0.5066917484296947</v>
      </c>
      <c r="J29" s="225">
        <f t="shared" si="1"/>
        <v>0</v>
      </c>
      <c r="K29" s="226">
        <f t="shared" si="2"/>
        <v>0</v>
      </c>
    </row>
    <row r="30" spans="1:11" ht="12.75">
      <c r="A30" s="222">
        <f t="shared" si="3"/>
        <v>49</v>
      </c>
      <c r="B30" s="143">
        <f t="shared" si="4"/>
        <v>2025</v>
      </c>
      <c r="C30" s="143">
        <f t="shared" si="5"/>
        <v>25</v>
      </c>
      <c r="D30" s="168">
        <f t="shared" si="7"/>
        <v>0</v>
      </c>
      <c r="E30" s="168">
        <f t="shared" si="9"/>
        <v>0</v>
      </c>
      <c r="F30" s="168">
        <f>F29*(1+$I$1)</f>
        <v>0</v>
      </c>
      <c r="G30" s="168">
        <f t="shared" si="8"/>
        <v>0</v>
      </c>
      <c r="H30" s="223">
        <f t="shared" si="6"/>
        <v>0</v>
      </c>
      <c r="I30" s="227">
        <f t="shared" si="0"/>
        <v>0.49193373633950943</v>
      </c>
      <c r="J30" s="225">
        <f t="shared" si="1"/>
        <v>0</v>
      </c>
      <c r="K30" s="226">
        <f t="shared" si="2"/>
        <v>0</v>
      </c>
    </row>
    <row r="31" spans="1:11" ht="12.75">
      <c r="A31" s="222">
        <f t="shared" si="3"/>
        <v>50</v>
      </c>
      <c r="B31" s="143">
        <f t="shared" si="4"/>
        <v>2026</v>
      </c>
      <c r="C31" s="143">
        <f t="shared" si="5"/>
        <v>26</v>
      </c>
      <c r="D31" s="168">
        <f t="shared" si="7"/>
        <v>0</v>
      </c>
      <c r="E31" s="168">
        <f t="shared" si="9"/>
        <v>0</v>
      </c>
      <c r="F31" s="168">
        <f>F30*(1+$I$1)</f>
        <v>0</v>
      </c>
      <c r="G31" s="168">
        <f t="shared" si="8"/>
        <v>0</v>
      </c>
      <c r="H31" s="223">
        <f t="shared" si="6"/>
        <v>0</v>
      </c>
      <c r="I31" s="227">
        <f t="shared" si="0"/>
        <v>0.47760556926165965</v>
      </c>
      <c r="J31" s="225">
        <f t="shared" si="1"/>
        <v>0</v>
      </c>
      <c r="K31" s="226">
        <f t="shared" si="2"/>
        <v>0</v>
      </c>
    </row>
    <row r="32" spans="1:11" ht="12.75">
      <c r="A32" s="222">
        <f t="shared" si="3"/>
        <v>51</v>
      </c>
      <c r="B32" s="143">
        <f t="shared" si="4"/>
        <v>2027</v>
      </c>
      <c r="C32" s="143">
        <f t="shared" si="5"/>
        <v>27</v>
      </c>
      <c r="D32" s="168">
        <f t="shared" si="7"/>
        <v>0</v>
      </c>
      <c r="E32" s="168">
        <f t="shared" si="9"/>
        <v>0</v>
      </c>
      <c r="F32" s="168">
        <f>(F31*(1+$I$1))/2</f>
        <v>0</v>
      </c>
      <c r="G32" s="168">
        <f t="shared" si="8"/>
        <v>0</v>
      </c>
      <c r="H32" s="223">
        <f t="shared" si="6"/>
        <v>0</v>
      </c>
      <c r="I32" s="227">
        <f t="shared" si="0"/>
        <v>0.4636947274385045</v>
      </c>
      <c r="J32" s="225">
        <f t="shared" si="1"/>
        <v>0</v>
      </c>
      <c r="K32" s="226">
        <f t="shared" si="2"/>
        <v>0</v>
      </c>
    </row>
    <row r="33" spans="1:11" ht="12.75">
      <c r="A33" s="222">
        <f t="shared" si="3"/>
        <v>52</v>
      </c>
      <c r="B33" s="143">
        <f t="shared" si="4"/>
        <v>2028</v>
      </c>
      <c r="C33" s="143">
        <f t="shared" si="5"/>
        <v>28</v>
      </c>
      <c r="D33" s="168">
        <f t="shared" si="7"/>
        <v>0</v>
      </c>
      <c r="E33" s="168">
        <f t="shared" si="9"/>
        <v>0</v>
      </c>
      <c r="F33" s="168">
        <v>0</v>
      </c>
      <c r="G33" s="168">
        <f t="shared" si="8"/>
        <v>0</v>
      </c>
      <c r="H33" s="223">
        <f t="shared" si="6"/>
        <v>0</v>
      </c>
      <c r="I33" s="227">
        <f t="shared" si="0"/>
        <v>0.45018905576553836</v>
      </c>
      <c r="J33" s="225">
        <f t="shared" si="1"/>
        <v>0</v>
      </c>
      <c r="K33" s="226">
        <f t="shared" si="2"/>
        <v>0</v>
      </c>
    </row>
    <row r="34" spans="1:11" ht="12.75">
      <c r="A34" s="222">
        <f t="shared" si="3"/>
        <v>53</v>
      </c>
      <c r="B34" s="143">
        <f t="shared" si="4"/>
        <v>2029</v>
      </c>
      <c r="C34" s="143">
        <f t="shared" si="5"/>
        <v>29</v>
      </c>
      <c r="D34" s="168">
        <f t="shared" si="7"/>
        <v>0</v>
      </c>
      <c r="E34" s="168">
        <f t="shared" si="9"/>
        <v>0</v>
      </c>
      <c r="F34" s="168">
        <v>0</v>
      </c>
      <c r="G34" s="168">
        <f t="shared" si="8"/>
        <v>0</v>
      </c>
      <c r="H34" s="223">
        <f t="shared" si="6"/>
        <v>0</v>
      </c>
      <c r="I34" s="227">
        <f t="shared" si="0"/>
        <v>0.4370767531704256</v>
      </c>
      <c r="J34" s="225">
        <f t="shared" si="1"/>
        <v>0</v>
      </c>
      <c r="K34" s="226">
        <f t="shared" si="2"/>
        <v>0</v>
      </c>
    </row>
    <row r="35" spans="1:11" ht="12.75">
      <c r="A35" s="222">
        <f t="shared" si="3"/>
        <v>54</v>
      </c>
      <c r="B35" s="143">
        <f t="shared" si="4"/>
        <v>2030</v>
      </c>
      <c r="C35" s="143">
        <f t="shared" si="5"/>
        <v>30</v>
      </c>
      <c r="D35" s="168">
        <f t="shared" si="7"/>
        <v>0</v>
      </c>
      <c r="E35" s="168">
        <f t="shared" si="9"/>
        <v>0</v>
      </c>
      <c r="F35" s="168">
        <v>0</v>
      </c>
      <c r="G35" s="168">
        <f t="shared" si="8"/>
        <v>0</v>
      </c>
      <c r="H35" s="223">
        <f t="shared" si="6"/>
        <v>0</v>
      </c>
      <c r="I35" s="227">
        <f t="shared" si="0"/>
        <v>0.4243463623013841</v>
      </c>
      <c r="J35" s="225">
        <f t="shared" si="1"/>
        <v>0</v>
      </c>
      <c r="K35" s="226">
        <f t="shared" si="2"/>
        <v>0</v>
      </c>
    </row>
    <row r="36" spans="1:11" ht="12.75">
      <c r="A36" s="222">
        <f t="shared" si="3"/>
        <v>55</v>
      </c>
      <c r="B36" s="143">
        <f t="shared" si="4"/>
        <v>2031</v>
      </c>
      <c r="C36" s="143">
        <f t="shared" si="5"/>
        <v>31</v>
      </c>
      <c r="D36" s="168">
        <f t="shared" si="7"/>
        <v>0</v>
      </c>
      <c r="E36" s="168">
        <f t="shared" si="9"/>
        <v>0</v>
      </c>
      <c r="F36" s="168">
        <v>0</v>
      </c>
      <c r="G36" s="168">
        <f t="shared" si="8"/>
        <v>0</v>
      </c>
      <c r="H36" s="223">
        <f t="shared" si="6"/>
        <v>0</v>
      </c>
      <c r="I36" s="227">
        <f t="shared" si="0"/>
        <v>0.4119867595159069</v>
      </c>
      <c r="J36" s="225">
        <f t="shared" si="1"/>
        <v>0</v>
      </c>
      <c r="K36" s="226">
        <f t="shared" si="2"/>
        <v>0</v>
      </c>
    </row>
    <row r="37" spans="1:11" ht="12.75">
      <c r="A37" s="222">
        <f t="shared" si="3"/>
        <v>56</v>
      </c>
      <c r="B37" s="143">
        <f t="shared" si="4"/>
        <v>2032</v>
      </c>
      <c r="C37" s="143">
        <f t="shared" si="5"/>
        <v>32</v>
      </c>
      <c r="D37" s="168">
        <f t="shared" si="7"/>
        <v>0</v>
      </c>
      <c r="E37" s="168">
        <f t="shared" si="9"/>
        <v>0</v>
      </c>
      <c r="F37" s="168">
        <f>F35*(1+$I$1)*(1+$I$1)</f>
        <v>0</v>
      </c>
      <c r="G37" s="168">
        <f t="shared" si="8"/>
        <v>0</v>
      </c>
      <c r="H37" s="223">
        <f t="shared" si="6"/>
        <v>0</v>
      </c>
      <c r="I37" s="227">
        <f t="shared" si="0"/>
        <v>0.3999871451610746</v>
      </c>
      <c r="J37" s="225">
        <f t="shared" si="1"/>
        <v>0</v>
      </c>
      <c r="K37" s="226">
        <f t="shared" si="2"/>
        <v>0</v>
      </c>
    </row>
    <row r="38" spans="1:11" ht="12.75">
      <c r="A38" s="222">
        <f t="shared" si="3"/>
        <v>57</v>
      </c>
      <c r="B38" s="143">
        <f aca="true" t="shared" si="11" ref="B38:B69">B$5+C38</f>
        <v>2033</v>
      </c>
      <c r="C38" s="143">
        <f t="shared" si="5"/>
        <v>33</v>
      </c>
      <c r="D38" s="168">
        <f t="shared" si="7"/>
        <v>0</v>
      </c>
      <c r="E38" s="168">
        <f t="shared" si="9"/>
        <v>0</v>
      </c>
      <c r="F38" s="168">
        <v>0</v>
      </c>
      <c r="G38" s="168">
        <f t="shared" si="8"/>
        <v>0</v>
      </c>
      <c r="H38" s="223">
        <f t="shared" si="6"/>
        <v>0</v>
      </c>
      <c r="I38" s="227">
        <f aca="true" t="shared" si="12" ref="I38:I69">1/(1+$I$1)^(C38-1)</f>
        <v>0.3883370341369657</v>
      </c>
      <c r="J38" s="225">
        <f aca="true" t="shared" si="13" ref="J38:J69">H38*I38</f>
        <v>0</v>
      </c>
      <c r="K38" s="226">
        <f aca="true" t="shared" si="14" ref="K38:K69">I38*F38</f>
        <v>0</v>
      </c>
    </row>
    <row r="39" spans="1:11" ht="12.75">
      <c r="A39" s="222">
        <f t="shared" si="3"/>
        <v>58</v>
      </c>
      <c r="B39" s="143">
        <f t="shared" si="11"/>
        <v>2034</v>
      </c>
      <c r="C39" s="143">
        <f aca="true" t="shared" si="15" ref="C39:C70">C38+1</f>
        <v>34</v>
      </c>
      <c r="D39" s="168">
        <f t="shared" si="7"/>
        <v>0</v>
      </c>
      <c r="E39" s="168">
        <f t="shared" si="9"/>
        <v>0</v>
      </c>
      <c r="F39" s="168">
        <f aca="true" t="shared" si="16" ref="F39:F45">F38*(1+$I$1)</f>
        <v>0</v>
      </c>
      <c r="G39" s="168">
        <f t="shared" si="8"/>
        <v>0</v>
      </c>
      <c r="H39" s="223">
        <f t="shared" si="6"/>
        <v>0</v>
      </c>
      <c r="I39" s="227">
        <f t="shared" si="12"/>
        <v>0.37702624673491814</v>
      </c>
      <c r="J39" s="225">
        <f t="shared" si="13"/>
        <v>0</v>
      </c>
      <c r="K39" s="226">
        <f t="shared" si="14"/>
        <v>0</v>
      </c>
    </row>
    <row r="40" spans="1:11" ht="12.75">
      <c r="A40" s="222">
        <f t="shared" si="3"/>
        <v>59</v>
      </c>
      <c r="B40" s="143">
        <f t="shared" si="11"/>
        <v>2035</v>
      </c>
      <c r="C40" s="143">
        <f t="shared" si="15"/>
        <v>35</v>
      </c>
      <c r="D40" s="168">
        <f t="shared" si="7"/>
        <v>0</v>
      </c>
      <c r="E40" s="168">
        <f t="shared" si="9"/>
        <v>0</v>
      </c>
      <c r="F40" s="168">
        <f t="shared" si="16"/>
        <v>0</v>
      </c>
      <c r="G40" s="168">
        <f t="shared" si="8"/>
        <v>0</v>
      </c>
      <c r="H40" s="223">
        <f t="shared" si="6"/>
        <v>0</v>
      </c>
      <c r="I40" s="227">
        <f t="shared" si="12"/>
        <v>0.36604489974263904</v>
      </c>
      <c r="J40" s="225">
        <f t="shared" si="13"/>
        <v>0</v>
      </c>
      <c r="K40" s="226">
        <f t="shared" si="14"/>
        <v>0</v>
      </c>
    </row>
    <row r="41" spans="1:11" ht="12.75">
      <c r="A41" s="222">
        <f t="shared" si="3"/>
        <v>60</v>
      </c>
      <c r="B41" s="143">
        <f t="shared" si="11"/>
        <v>2036</v>
      </c>
      <c r="C41" s="143">
        <f t="shared" si="15"/>
        <v>36</v>
      </c>
      <c r="D41" s="168">
        <f t="shared" si="7"/>
        <v>0</v>
      </c>
      <c r="E41" s="168">
        <f t="shared" si="9"/>
        <v>0</v>
      </c>
      <c r="F41" s="168">
        <f t="shared" si="16"/>
        <v>0</v>
      </c>
      <c r="G41" s="168">
        <f t="shared" si="8"/>
        <v>0</v>
      </c>
      <c r="H41" s="223">
        <f t="shared" si="6"/>
        <v>0</v>
      </c>
      <c r="I41" s="227">
        <f t="shared" si="12"/>
        <v>0.35538339780838735</v>
      </c>
      <c r="J41" s="225">
        <f t="shared" si="13"/>
        <v>0</v>
      </c>
      <c r="K41" s="226">
        <f t="shared" si="14"/>
        <v>0</v>
      </c>
    </row>
    <row r="42" spans="1:11" ht="12.75">
      <c r="A42" s="222">
        <f t="shared" si="3"/>
        <v>61</v>
      </c>
      <c r="B42" s="143">
        <f t="shared" si="11"/>
        <v>2037</v>
      </c>
      <c r="C42" s="143">
        <f t="shared" si="15"/>
        <v>37</v>
      </c>
      <c r="D42" s="168">
        <f t="shared" si="7"/>
        <v>0</v>
      </c>
      <c r="E42" s="168">
        <f t="shared" si="9"/>
        <v>0</v>
      </c>
      <c r="F42" s="168">
        <f t="shared" si="16"/>
        <v>0</v>
      </c>
      <c r="G42" s="168">
        <f t="shared" si="8"/>
        <v>0</v>
      </c>
      <c r="H42" s="223">
        <f t="shared" si="6"/>
        <v>0</v>
      </c>
      <c r="I42" s="227">
        <f t="shared" si="12"/>
        <v>0.34503242505668674</v>
      </c>
      <c r="J42" s="225">
        <f t="shared" si="13"/>
        <v>0</v>
      </c>
      <c r="K42" s="226">
        <f t="shared" si="14"/>
        <v>0</v>
      </c>
    </row>
    <row r="43" spans="1:11" ht="12.75">
      <c r="A43" s="222">
        <f t="shared" si="3"/>
        <v>62</v>
      </c>
      <c r="B43" s="143">
        <f t="shared" si="11"/>
        <v>2038</v>
      </c>
      <c r="C43" s="143">
        <f t="shared" si="15"/>
        <v>38</v>
      </c>
      <c r="D43" s="168">
        <f t="shared" si="7"/>
        <v>0</v>
      </c>
      <c r="E43" s="168">
        <f t="shared" si="9"/>
        <v>0</v>
      </c>
      <c r="F43" s="168">
        <f t="shared" si="16"/>
        <v>0</v>
      </c>
      <c r="G43" s="168">
        <f t="shared" si="8"/>
        <v>0</v>
      </c>
      <c r="H43" s="223">
        <f t="shared" si="6"/>
        <v>0</v>
      </c>
      <c r="I43" s="227">
        <f t="shared" si="12"/>
        <v>0.3349829369482396</v>
      </c>
      <c r="J43" s="225">
        <f t="shared" si="13"/>
        <v>0</v>
      </c>
      <c r="K43" s="226">
        <f t="shared" si="14"/>
        <v>0</v>
      </c>
    </row>
    <row r="44" spans="1:11" ht="12.75">
      <c r="A44" s="222">
        <f t="shared" si="3"/>
        <v>63</v>
      </c>
      <c r="B44" s="143">
        <f t="shared" si="11"/>
        <v>2039</v>
      </c>
      <c r="C44" s="143">
        <f t="shared" si="15"/>
        <v>39</v>
      </c>
      <c r="D44" s="168">
        <f t="shared" si="7"/>
        <v>0</v>
      </c>
      <c r="E44" s="168">
        <f t="shared" si="9"/>
        <v>0</v>
      </c>
      <c r="F44" s="168">
        <f t="shared" si="16"/>
        <v>0</v>
      </c>
      <c r="G44" s="168">
        <f t="shared" si="8"/>
        <v>0</v>
      </c>
      <c r="H44" s="223">
        <f t="shared" si="6"/>
        <v>0</v>
      </c>
      <c r="I44" s="227">
        <f t="shared" si="12"/>
        <v>0.3252261523769317</v>
      </c>
      <c r="J44" s="225">
        <f t="shared" si="13"/>
        <v>0</v>
      </c>
      <c r="K44" s="226">
        <f t="shared" si="14"/>
        <v>0</v>
      </c>
    </row>
    <row r="45" spans="1:11" ht="12.75">
      <c r="A45" s="222">
        <f t="shared" si="3"/>
        <v>64</v>
      </c>
      <c r="B45" s="143">
        <f t="shared" si="11"/>
        <v>2040</v>
      </c>
      <c r="C45" s="143">
        <f t="shared" si="15"/>
        <v>40</v>
      </c>
      <c r="D45" s="168">
        <f t="shared" si="7"/>
        <v>0</v>
      </c>
      <c r="E45" s="168">
        <f t="shared" si="9"/>
        <v>0</v>
      </c>
      <c r="F45" s="168">
        <f t="shared" si="16"/>
        <v>0</v>
      </c>
      <c r="G45" s="168">
        <f t="shared" si="8"/>
        <v>0</v>
      </c>
      <c r="H45" s="223">
        <f t="shared" si="6"/>
        <v>0</v>
      </c>
      <c r="I45" s="227">
        <f t="shared" si="12"/>
        <v>0.315753545997021</v>
      </c>
      <c r="J45" s="225">
        <f t="shared" si="13"/>
        <v>0</v>
      </c>
      <c r="K45" s="226">
        <f t="shared" si="14"/>
        <v>0</v>
      </c>
    </row>
    <row r="46" spans="1:11" ht="12.75">
      <c r="A46" s="222">
        <f t="shared" si="3"/>
        <v>65</v>
      </c>
      <c r="B46" s="143">
        <f t="shared" si="11"/>
        <v>2041</v>
      </c>
      <c r="C46" s="143">
        <f t="shared" si="15"/>
        <v>41</v>
      </c>
      <c r="D46" s="168">
        <f t="shared" si="7"/>
        <v>0</v>
      </c>
      <c r="E46" s="168">
        <f t="shared" si="9"/>
        <v>0</v>
      </c>
      <c r="F46" s="168">
        <v>0</v>
      </c>
      <c r="G46" s="168">
        <f t="shared" si="8"/>
        <v>0</v>
      </c>
      <c r="H46" s="223">
        <f t="shared" si="6"/>
        <v>0</v>
      </c>
      <c r="I46" s="227">
        <f t="shared" si="12"/>
        <v>0.30655684077380685</v>
      </c>
      <c r="J46" s="225">
        <f t="shared" si="13"/>
        <v>0</v>
      </c>
      <c r="K46" s="226">
        <f t="shared" si="14"/>
        <v>0</v>
      </c>
    </row>
    <row r="47" spans="1:11" ht="12.75">
      <c r="A47" s="222">
        <f t="shared" si="3"/>
        <v>66</v>
      </c>
      <c r="B47" s="143">
        <f t="shared" si="11"/>
        <v>2042</v>
      </c>
      <c r="C47" s="143">
        <f t="shared" si="15"/>
        <v>42</v>
      </c>
      <c r="D47" s="168">
        <f t="shared" si="7"/>
      </c>
      <c r="E47" s="168">
        <f t="shared" si="9"/>
      </c>
      <c r="F47" s="168">
        <v>0</v>
      </c>
      <c r="G47" s="168">
        <f t="shared" si="8"/>
        <v>0</v>
      </c>
      <c r="H47" s="223">
        <f t="shared" si="6"/>
        <v>0</v>
      </c>
      <c r="I47" s="227">
        <f t="shared" si="12"/>
        <v>0.2976280007512688</v>
      </c>
      <c r="J47" s="225">
        <f t="shared" si="13"/>
        <v>0</v>
      </c>
      <c r="K47" s="226">
        <f t="shared" si="14"/>
        <v>0</v>
      </c>
    </row>
    <row r="48" spans="1:11" ht="12.75">
      <c r="A48" s="222">
        <f t="shared" si="3"/>
        <v>67</v>
      </c>
      <c r="B48" s="143">
        <f t="shared" si="11"/>
        <v>2043</v>
      </c>
      <c r="C48" s="143">
        <f t="shared" si="15"/>
        <v>43</v>
      </c>
      <c r="D48" s="168">
        <f t="shared" si="7"/>
      </c>
      <c r="E48" s="168"/>
      <c r="F48" s="168">
        <f aca="true" t="shared" si="17" ref="F48:F81">F47*(1+$I$1)</f>
        <v>0</v>
      </c>
      <c r="G48" s="168">
        <f t="shared" si="8"/>
        <v>0</v>
      </c>
      <c r="H48" s="223">
        <f aca="true" t="shared" si="18" ref="H48:H81">IF(A48&lt;=$G$1,(H47+G48+D48+E48)-F48,(H47+G48)-F48)</f>
        <v>0</v>
      </c>
      <c r="I48" s="227">
        <f t="shared" si="12"/>
        <v>0.288959224030358</v>
      </c>
      <c r="J48" s="225">
        <f t="shared" si="13"/>
        <v>0</v>
      </c>
      <c r="K48" s="226">
        <f t="shared" si="14"/>
        <v>0</v>
      </c>
    </row>
    <row r="49" spans="1:11" ht="12.75">
      <c r="A49" s="222">
        <f t="shared" si="3"/>
        <v>68</v>
      </c>
      <c r="B49" s="143">
        <f t="shared" si="11"/>
        <v>2044</v>
      </c>
      <c r="C49" s="143">
        <f t="shared" si="15"/>
        <v>44</v>
      </c>
      <c r="D49" s="168">
        <f t="shared" si="7"/>
      </c>
      <c r="E49" s="168">
        <f t="shared" si="9"/>
      </c>
      <c r="F49" s="168">
        <f t="shared" si="17"/>
        <v>0</v>
      </c>
      <c r="G49" s="168">
        <f t="shared" si="8"/>
        <v>0</v>
      </c>
      <c r="H49" s="223">
        <f t="shared" si="18"/>
        <v>0</v>
      </c>
      <c r="I49" s="227">
        <f t="shared" si="12"/>
        <v>0.2805429359518039</v>
      </c>
      <c r="J49" s="225">
        <f t="shared" si="13"/>
        <v>0</v>
      </c>
      <c r="K49" s="226">
        <f t="shared" si="14"/>
        <v>0</v>
      </c>
    </row>
    <row r="50" spans="1:11" ht="12.75">
      <c r="A50" s="222">
        <f t="shared" si="3"/>
        <v>69</v>
      </c>
      <c r="B50" s="143">
        <f t="shared" si="11"/>
        <v>2045</v>
      </c>
      <c r="C50" s="143">
        <f t="shared" si="15"/>
        <v>45</v>
      </c>
      <c r="D50" s="168">
        <f>IF(A50&lt;=$G$1,D49*(1+$E$1),"")</f>
      </c>
      <c r="E50" s="168">
        <f t="shared" si="9"/>
      </c>
      <c r="F50" s="168">
        <f t="shared" si="17"/>
        <v>0</v>
      </c>
      <c r="G50" s="168">
        <f t="shared" si="8"/>
        <v>0</v>
      </c>
      <c r="H50" s="223">
        <f t="shared" si="18"/>
        <v>0</v>
      </c>
      <c r="I50" s="227">
        <f t="shared" si="12"/>
        <v>0.27237178247747956</v>
      </c>
      <c r="J50" s="225">
        <f t="shared" si="13"/>
        <v>0</v>
      </c>
      <c r="K50" s="226">
        <f t="shared" si="14"/>
        <v>0</v>
      </c>
    </row>
    <row r="51" spans="1:11" ht="12.75">
      <c r="A51" s="222">
        <f t="shared" si="3"/>
        <v>70</v>
      </c>
      <c r="B51" s="143">
        <f t="shared" si="11"/>
        <v>2046</v>
      </c>
      <c r="C51" s="143">
        <f t="shared" si="15"/>
        <v>46</v>
      </c>
      <c r="D51" s="168">
        <f t="shared" si="7"/>
      </c>
      <c r="E51" s="168">
        <f t="shared" si="9"/>
      </c>
      <c r="F51" s="168">
        <f t="shared" si="17"/>
        <v>0</v>
      </c>
      <c r="G51" s="168">
        <f t="shared" si="8"/>
        <v>0</v>
      </c>
      <c r="H51" s="223">
        <f t="shared" si="18"/>
        <v>0</v>
      </c>
      <c r="I51" s="227">
        <f t="shared" si="12"/>
        <v>0.26443862376454325</v>
      </c>
      <c r="J51" s="225">
        <f t="shared" si="13"/>
        <v>0</v>
      </c>
      <c r="K51" s="226">
        <f t="shared" si="14"/>
        <v>0</v>
      </c>
    </row>
    <row r="52" spans="1:11" ht="12.75">
      <c r="A52" s="222">
        <f t="shared" si="3"/>
        <v>71</v>
      </c>
      <c r="B52" s="143">
        <f t="shared" si="11"/>
        <v>2047</v>
      </c>
      <c r="C52" s="143">
        <f t="shared" si="15"/>
        <v>47</v>
      </c>
      <c r="D52" s="168">
        <f t="shared" si="7"/>
      </c>
      <c r="E52" s="168">
        <f t="shared" si="9"/>
      </c>
      <c r="F52" s="168">
        <f t="shared" si="17"/>
        <v>0</v>
      </c>
      <c r="G52" s="168">
        <f t="shared" si="8"/>
        <v>0</v>
      </c>
      <c r="H52" s="223">
        <f t="shared" si="18"/>
        <v>0</v>
      </c>
      <c r="I52" s="227">
        <f t="shared" si="12"/>
        <v>0.256736527926741</v>
      </c>
      <c r="J52" s="225">
        <f t="shared" si="13"/>
        <v>0</v>
      </c>
      <c r="K52" s="226">
        <f t="shared" si="14"/>
        <v>0</v>
      </c>
    </row>
    <row r="53" spans="1:11" ht="12.75">
      <c r="A53" s="222">
        <f t="shared" si="3"/>
        <v>72</v>
      </c>
      <c r="B53" s="143">
        <f t="shared" si="11"/>
        <v>2048</v>
      </c>
      <c r="C53" s="143">
        <f t="shared" si="15"/>
        <v>48</v>
      </c>
      <c r="D53" s="168">
        <f t="shared" si="7"/>
      </c>
      <c r="E53" s="168">
        <f t="shared" si="9"/>
      </c>
      <c r="F53" s="168">
        <f t="shared" si="17"/>
        <v>0</v>
      </c>
      <c r="G53" s="168">
        <f t="shared" si="8"/>
        <v>0</v>
      </c>
      <c r="H53" s="223">
        <f t="shared" si="18"/>
        <v>0</v>
      </c>
      <c r="I53" s="227">
        <f t="shared" si="12"/>
        <v>0.24925876497741845</v>
      </c>
      <c r="J53" s="225">
        <f t="shared" si="13"/>
        <v>0</v>
      </c>
      <c r="K53" s="226">
        <f t="shared" si="14"/>
        <v>0</v>
      </c>
    </row>
    <row r="54" spans="1:11" ht="12.75">
      <c r="A54" s="222">
        <f t="shared" si="3"/>
        <v>73</v>
      </c>
      <c r="B54" s="143">
        <f t="shared" si="11"/>
        <v>2049</v>
      </c>
      <c r="C54" s="143">
        <f t="shared" si="15"/>
        <v>49</v>
      </c>
      <c r="D54" s="168">
        <f t="shared" si="7"/>
      </c>
      <c r="E54" s="168">
        <f t="shared" si="9"/>
      </c>
      <c r="F54" s="168">
        <f t="shared" si="17"/>
        <v>0</v>
      </c>
      <c r="G54" s="168">
        <f t="shared" si="8"/>
        <v>0</v>
      </c>
      <c r="H54" s="223">
        <f t="shared" si="18"/>
        <v>0</v>
      </c>
      <c r="I54" s="227">
        <f t="shared" si="12"/>
        <v>0.24199880094894996</v>
      </c>
      <c r="J54" s="225">
        <f t="shared" si="13"/>
        <v>0</v>
      </c>
      <c r="K54" s="226">
        <f t="shared" si="14"/>
        <v>0</v>
      </c>
    </row>
    <row r="55" spans="1:11" ht="12.75">
      <c r="A55" s="222">
        <f t="shared" si="3"/>
        <v>74</v>
      </c>
      <c r="B55" s="143">
        <f t="shared" si="11"/>
        <v>2050</v>
      </c>
      <c r="C55" s="143">
        <f t="shared" si="15"/>
        <v>50</v>
      </c>
      <c r="D55" s="168">
        <f t="shared" si="7"/>
      </c>
      <c r="E55" s="168">
        <f t="shared" si="9"/>
      </c>
      <c r="F55" s="168">
        <f t="shared" si="17"/>
        <v>0</v>
      </c>
      <c r="G55" s="168">
        <f t="shared" si="8"/>
        <v>0</v>
      </c>
      <c r="H55" s="223">
        <f t="shared" si="18"/>
        <v>0</v>
      </c>
      <c r="I55" s="227">
        <f t="shared" si="12"/>
        <v>0.2349502921834466</v>
      </c>
      <c r="J55" s="225">
        <f t="shared" si="13"/>
        <v>0</v>
      </c>
      <c r="K55" s="226">
        <f t="shared" si="14"/>
        <v>0</v>
      </c>
    </row>
    <row r="56" spans="1:11" ht="12.75">
      <c r="A56" s="222">
        <f t="shared" si="3"/>
        <v>75</v>
      </c>
      <c r="B56" s="143">
        <f t="shared" si="11"/>
        <v>2051</v>
      </c>
      <c r="C56" s="143">
        <f t="shared" si="15"/>
        <v>51</v>
      </c>
      <c r="D56" s="168">
        <f t="shared" si="7"/>
      </c>
      <c r="E56" s="168">
        <f t="shared" si="9"/>
      </c>
      <c r="F56" s="168">
        <f t="shared" si="17"/>
        <v>0</v>
      </c>
      <c r="G56" s="168">
        <f t="shared" si="8"/>
        <v>0</v>
      </c>
      <c r="H56" s="223">
        <f t="shared" si="18"/>
        <v>0</v>
      </c>
      <c r="I56" s="227">
        <f t="shared" si="12"/>
        <v>0.22810707978975397</v>
      </c>
      <c r="J56" s="225">
        <f t="shared" si="13"/>
        <v>0</v>
      </c>
      <c r="K56" s="226">
        <f t="shared" si="14"/>
        <v>0</v>
      </c>
    </row>
    <row r="57" spans="1:11" ht="12.75">
      <c r="A57" s="222">
        <f t="shared" si="3"/>
        <v>76</v>
      </c>
      <c r="B57" s="143">
        <f t="shared" si="11"/>
        <v>2052</v>
      </c>
      <c r="C57" s="143">
        <f t="shared" si="15"/>
        <v>52</v>
      </c>
      <c r="D57" s="168">
        <f t="shared" si="7"/>
      </c>
      <c r="E57" s="168">
        <f t="shared" si="9"/>
      </c>
      <c r="F57" s="168">
        <f t="shared" si="17"/>
        <v>0</v>
      </c>
      <c r="G57" s="168">
        <f t="shared" si="8"/>
        <v>0</v>
      </c>
      <c r="H57" s="223">
        <f t="shared" si="18"/>
        <v>0</v>
      </c>
      <c r="I57" s="227">
        <f t="shared" si="12"/>
        <v>0.22146318426189707</v>
      </c>
      <c r="J57" s="225">
        <f t="shared" si="13"/>
        <v>0</v>
      </c>
      <c r="K57" s="226">
        <f t="shared" si="14"/>
        <v>0</v>
      </c>
    </row>
    <row r="58" spans="1:11" ht="12.75">
      <c r="A58" s="222">
        <f t="shared" si="3"/>
        <v>77</v>
      </c>
      <c r="B58" s="143">
        <f t="shared" si="11"/>
        <v>2053</v>
      </c>
      <c r="C58" s="143">
        <f t="shared" si="15"/>
        <v>53</v>
      </c>
      <c r="D58" s="168">
        <f t="shared" si="7"/>
      </c>
      <c r="E58" s="168">
        <f t="shared" si="9"/>
      </c>
      <c r="F58" s="168">
        <f t="shared" si="17"/>
        <v>0</v>
      </c>
      <c r="G58" s="168">
        <f t="shared" si="8"/>
        <v>0</v>
      </c>
      <c r="H58" s="223">
        <f t="shared" si="18"/>
        <v>0</v>
      </c>
      <c r="I58" s="227">
        <f t="shared" si="12"/>
        <v>0.215012800254269</v>
      </c>
      <c r="J58" s="225">
        <f t="shared" si="13"/>
        <v>0</v>
      </c>
      <c r="K58" s="226">
        <f t="shared" si="14"/>
        <v>0</v>
      </c>
    </row>
    <row r="59" spans="1:11" ht="12.75">
      <c r="A59" s="222">
        <f t="shared" si="3"/>
        <v>78</v>
      </c>
      <c r="B59" s="143">
        <f t="shared" si="11"/>
        <v>2054</v>
      </c>
      <c r="C59" s="143">
        <f t="shared" si="15"/>
        <v>54</v>
      </c>
      <c r="D59" s="168">
        <f t="shared" si="7"/>
      </c>
      <c r="E59" s="168">
        <f t="shared" si="9"/>
      </c>
      <c r="F59" s="168">
        <f t="shared" si="17"/>
        <v>0</v>
      </c>
      <c r="G59" s="168">
        <f t="shared" si="8"/>
        <v>0</v>
      </c>
      <c r="H59" s="223">
        <f t="shared" si="18"/>
        <v>0</v>
      </c>
      <c r="I59" s="227">
        <f t="shared" si="12"/>
        <v>0.20875029150899907</v>
      </c>
      <c r="J59" s="225">
        <f t="shared" si="13"/>
        <v>0</v>
      </c>
      <c r="K59" s="226">
        <f t="shared" si="14"/>
        <v>0</v>
      </c>
    </row>
    <row r="60" spans="1:11" ht="12.75">
      <c r="A60" s="222">
        <f t="shared" si="3"/>
        <v>79</v>
      </c>
      <c r="B60" s="143">
        <f t="shared" si="11"/>
        <v>2055</v>
      </c>
      <c r="C60" s="143">
        <f t="shared" si="15"/>
        <v>55</v>
      </c>
      <c r="D60" s="168">
        <f t="shared" si="7"/>
      </c>
      <c r="E60" s="168">
        <f t="shared" si="9"/>
      </c>
      <c r="F60" s="168">
        <f t="shared" si="17"/>
        <v>0</v>
      </c>
      <c r="G60" s="168">
        <f t="shared" si="8"/>
        <v>0</v>
      </c>
      <c r="H60" s="223">
        <f t="shared" si="18"/>
        <v>0</v>
      </c>
      <c r="I60" s="227">
        <f t="shared" si="12"/>
        <v>0.20267018593106703</v>
      </c>
      <c r="J60" s="225">
        <f t="shared" si="13"/>
        <v>0</v>
      </c>
      <c r="K60" s="226">
        <f t="shared" si="14"/>
        <v>0</v>
      </c>
    </row>
    <row r="61" spans="1:11" ht="12.75">
      <c r="A61" s="222">
        <f t="shared" si="3"/>
        <v>80</v>
      </c>
      <c r="B61" s="143">
        <f t="shared" si="11"/>
        <v>2056</v>
      </c>
      <c r="C61" s="143">
        <f t="shared" si="15"/>
        <v>56</v>
      </c>
      <c r="D61" s="168">
        <f t="shared" si="7"/>
      </c>
      <c r="E61" s="168">
        <f t="shared" si="9"/>
      </c>
      <c r="F61" s="168">
        <f t="shared" si="17"/>
        <v>0</v>
      </c>
      <c r="G61" s="168">
        <f t="shared" si="8"/>
        <v>0</v>
      </c>
      <c r="H61" s="223">
        <f t="shared" si="18"/>
        <v>0</v>
      </c>
      <c r="I61" s="227">
        <f t="shared" si="12"/>
        <v>0.19676717080686118</v>
      </c>
      <c r="J61" s="225">
        <f t="shared" si="13"/>
        <v>0</v>
      </c>
      <c r="K61" s="226">
        <f t="shared" si="14"/>
        <v>0</v>
      </c>
    </row>
    <row r="62" spans="1:11" ht="12.75">
      <c r="A62" s="222">
        <f t="shared" si="3"/>
        <v>81</v>
      </c>
      <c r="B62" s="143">
        <f t="shared" si="11"/>
        <v>2057</v>
      </c>
      <c r="C62" s="143">
        <f t="shared" si="15"/>
        <v>57</v>
      </c>
      <c r="D62" s="168">
        <f t="shared" si="7"/>
      </c>
      <c r="E62" s="168">
        <f t="shared" si="9"/>
      </c>
      <c r="F62" s="168">
        <f t="shared" si="17"/>
        <v>0</v>
      </c>
      <c r="G62" s="168">
        <f t="shared" si="8"/>
        <v>0</v>
      </c>
      <c r="H62" s="223">
        <f t="shared" si="18"/>
        <v>0</v>
      </c>
      <c r="I62" s="227">
        <f t="shared" si="12"/>
        <v>0.19103608816200118</v>
      </c>
      <c r="J62" s="225">
        <f t="shared" si="13"/>
        <v>0</v>
      </c>
      <c r="K62" s="226">
        <f t="shared" si="14"/>
        <v>0</v>
      </c>
    </row>
    <row r="63" spans="1:11" ht="12.75">
      <c r="A63" s="222">
        <f t="shared" si="3"/>
        <v>82</v>
      </c>
      <c r="B63" s="143">
        <f t="shared" si="11"/>
        <v>2058</v>
      </c>
      <c r="C63" s="143">
        <f t="shared" si="15"/>
        <v>58</v>
      </c>
      <c r="D63" s="168">
        <f t="shared" si="7"/>
      </c>
      <c r="E63" s="168">
        <f t="shared" si="9"/>
      </c>
      <c r="F63" s="168">
        <f t="shared" si="17"/>
        <v>0</v>
      </c>
      <c r="G63" s="168">
        <f t="shared" si="8"/>
        <v>0</v>
      </c>
      <c r="H63" s="223">
        <f t="shared" si="18"/>
        <v>0</v>
      </c>
      <c r="I63" s="227">
        <f t="shared" si="12"/>
        <v>0.18547193025437006</v>
      </c>
      <c r="J63" s="225">
        <f t="shared" si="13"/>
        <v>0</v>
      </c>
      <c r="K63" s="226">
        <f t="shared" si="14"/>
        <v>0</v>
      </c>
    </row>
    <row r="64" spans="1:11" ht="12.75">
      <c r="A64" s="222">
        <f t="shared" si="3"/>
        <v>83</v>
      </c>
      <c r="B64" s="143">
        <f t="shared" si="11"/>
        <v>2059</v>
      </c>
      <c r="C64" s="143">
        <f t="shared" si="15"/>
        <v>59</v>
      </c>
      <c r="D64" s="168">
        <f t="shared" si="7"/>
      </c>
      <c r="E64" s="168">
        <f t="shared" si="9"/>
      </c>
      <c r="F64" s="168">
        <f t="shared" si="17"/>
        <v>0</v>
      </c>
      <c r="G64" s="168">
        <f t="shared" si="8"/>
        <v>0</v>
      </c>
      <c r="H64" s="223">
        <f t="shared" si="18"/>
        <v>0</v>
      </c>
      <c r="I64" s="227">
        <f t="shared" si="12"/>
        <v>0.18006983519841754</v>
      </c>
      <c r="J64" s="225">
        <f t="shared" si="13"/>
        <v>0</v>
      </c>
      <c r="K64" s="226">
        <f t="shared" si="14"/>
        <v>0</v>
      </c>
    </row>
    <row r="65" spans="1:11" ht="12.75">
      <c r="A65" s="222">
        <f t="shared" si="3"/>
        <v>84</v>
      </c>
      <c r="B65" s="143">
        <f t="shared" si="11"/>
        <v>2060</v>
      </c>
      <c r="C65" s="143">
        <f t="shared" si="15"/>
        <v>60</v>
      </c>
      <c r="D65" s="168">
        <f t="shared" si="7"/>
      </c>
      <c r="E65" s="168">
        <f t="shared" si="9"/>
      </c>
      <c r="F65" s="168">
        <f t="shared" si="17"/>
        <v>0</v>
      </c>
      <c r="G65" s="168">
        <f t="shared" si="8"/>
        <v>0</v>
      </c>
      <c r="H65" s="223">
        <f t="shared" si="18"/>
        <v>0</v>
      </c>
      <c r="I65" s="227">
        <f t="shared" si="12"/>
        <v>0.17482508271691022</v>
      </c>
      <c r="J65" s="225">
        <f t="shared" si="13"/>
        <v>0</v>
      </c>
      <c r="K65" s="226">
        <f t="shared" si="14"/>
        <v>0</v>
      </c>
    </row>
    <row r="66" spans="1:11" ht="12.75">
      <c r="A66" s="222">
        <f t="shared" si="3"/>
        <v>85</v>
      </c>
      <c r="B66" s="143">
        <f t="shared" si="11"/>
        <v>2061</v>
      </c>
      <c r="C66" s="143">
        <f t="shared" si="15"/>
        <v>61</v>
      </c>
      <c r="D66" s="168">
        <f t="shared" si="7"/>
      </c>
      <c r="E66" s="168">
        <f t="shared" si="9"/>
      </c>
      <c r="F66" s="168">
        <f t="shared" si="17"/>
        <v>0</v>
      </c>
      <c r="G66" s="168">
        <f t="shared" si="8"/>
        <v>0</v>
      </c>
      <c r="H66" s="223">
        <f t="shared" si="18"/>
        <v>0</v>
      </c>
      <c r="I66" s="227">
        <f t="shared" si="12"/>
        <v>0.1697330900164177</v>
      </c>
      <c r="J66" s="225">
        <f t="shared" si="13"/>
        <v>0</v>
      </c>
      <c r="K66" s="226">
        <f t="shared" si="14"/>
        <v>0</v>
      </c>
    </row>
    <row r="67" spans="1:11" ht="12.75">
      <c r="A67" s="222">
        <f t="shared" si="3"/>
        <v>86</v>
      </c>
      <c r="B67" s="143">
        <f t="shared" si="11"/>
        <v>2062</v>
      </c>
      <c r="C67" s="143">
        <f t="shared" si="15"/>
        <v>62</v>
      </c>
      <c r="D67" s="168">
        <f t="shared" si="7"/>
      </c>
      <c r="E67" s="168">
        <f t="shared" si="9"/>
      </c>
      <c r="F67" s="168">
        <f t="shared" si="17"/>
        <v>0</v>
      </c>
      <c r="G67" s="168">
        <f t="shared" si="8"/>
        <v>0</v>
      </c>
      <c r="H67" s="223">
        <f t="shared" si="18"/>
        <v>0</v>
      </c>
      <c r="I67" s="227">
        <f t="shared" si="12"/>
        <v>0.16478940778292983</v>
      </c>
      <c r="J67" s="225">
        <f t="shared" si="13"/>
        <v>0</v>
      </c>
      <c r="K67" s="226">
        <f t="shared" si="14"/>
        <v>0</v>
      </c>
    </row>
    <row r="68" spans="1:11" ht="12.75">
      <c r="A68" s="222">
        <f t="shared" si="3"/>
        <v>87</v>
      </c>
      <c r="B68" s="143">
        <f t="shared" si="11"/>
        <v>2063</v>
      </c>
      <c r="C68" s="143">
        <f t="shared" si="15"/>
        <v>63</v>
      </c>
      <c r="D68" s="168">
        <f t="shared" si="7"/>
      </c>
      <c r="E68" s="168">
        <f t="shared" si="9"/>
      </c>
      <c r="F68" s="168">
        <f t="shared" si="17"/>
        <v>0</v>
      </c>
      <c r="G68" s="168">
        <f t="shared" si="8"/>
        <v>0</v>
      </c>
      <c r="H68" s="223">
        <f t="shared" si="18"/>
        <v>0</v>
      </c>
      <c r="I68" s="227">
        <f t="shared" si="12"/>
        <v>0.15998971629410663</v>
      </c>
      <c r="J68" s="225">
        <f t="shared" si="13"/>
        <v>0</v>
      </c>
      <c r="K68" s="226">
        <f t="shared" si="14"/>
        <v>0</v>
      </c>
    </row>
    <row r="69" spans="1:11" ht="12.75">
      <c r="A69" s="222">
        <f t="shared" si="3"/>
        <v>88</v>
      </c>
      <c r="B69" s="143">
        <f t="shared" si="11"/>
        <v>2064</v>
      </c>
      <c r="C69" s="143">
        <f t="shared" si="15"/>
        <v>64</v>
      </c>
      <c r="D69" s="168">
        <f t="shared" si="7"/>
      </c>
      <c r="E69" s="168">
        <f t="shared" si="9"/>
      </c>
      <c r="F69" s="168">
        <f t="shared" si="17"/>
        <v>0</v>
      </c>
      <c r="G69" s="168">
        <f t="shared" si="8"/>
        <v>0</v>
      </c>
      <c r="H69" s="223">
        <f t="shared" si="18"/>
        <v>0</v>
      </c>
      <c r="I69" s="227">
        <f t="shared" si="12"/>
        <v>0.1553298216447637</v>
      </c>
      <c r="J69" s="225">
        <f t="shared" si="13"/>
        <v>0</v>
      </c>
      <c r="K69" s="226">
        <f t="shared" si="14"/>
        <v>0</v>
      </c>
    </row>
    <row r="70" spans="1:11" ht="12.75">
      <c r="A70" s="222">
        <f t="shared" si="3"/>
        <v>89</v>
      </c>
      <c r="B70" s="143">
        <f aca="true" t="shared" si="19" ref="B70:B81">B$5+C70</f>
        <v>2065</v>
      </c>
      <c r="C70" s="143">
        <f t="shared" si="15"/>
        <v>65</v>
      </c>
      <c r="D70" s="168">
        <f t="shared" si="7"/>
      </c>
      <c r="E70" s="168">
        <f t="shared" si="9"/>
      </c>
      <c r="F70" s="168">
        <f t="shared" si="17"/>
        <v>0</v>
      </c>
      <c r="G70" s="168">
        <f t="shared" si="8"/>
        <v>0</v>
      </c>
      <c r="H70" s="223">
        <f t="shared" si="18"/>
        <v>0</v>
      </c>
      <c r="I70" s="227">
        <f aca="true" t="shared" si="20" ref="I70:I81">1/(1+$I$1)^(C70-1)</f>
        <v>0.15080565208229488</v>
      </c>
      <c r="J70" s="225">
        <f aca="true" t="shared" si="21" ref="J70:J81">H70*I70</f>
        <v>0</v>
      </c>
      <c r="K70" s="226">
        <f aca="true" t="shared" si="22" ref="K70:K81">I70*F70</f>
        <v>0</v>
      </c>
    </row>
    <row r="71" spans="1:11" ht="12.75">
      <c r="A71" s="222">
        <f aca="true" t="shared" si="23" ref="A71:A81">$A$5+C71</f>
        <v>90</v>
      </c>
      <c r="B71" s="143">
        <f t="shared" si="19"/>
        <v>2066</v>
      </c>
      <c r="C71" s="143">
        <f aca="true" t="shared" si="24" ref="C71:C81">C70+1</f>
        <v>66</v>
      </c>
      <c r="D71" s="168">
        <f t="shared" si="7"/>
      </c>
      <c r="E71" s="168">
        <f t="shared" si="9"/>
      </c>
      <c r="F71" s="168">
        <f t="shared" si="17"/>
        <v>0</v>
      </c>
      <c r="G71" s="168">
        <f t="shared" si="8"/>
        <v>0</v>
      </c>
      <c r="H71" s="223">
        <f t="shared" si="18"/>
        <v>0</v>
      </c>
      <c r="I71" s="227">
        <f t="shared" si="20"/>
        <v>0.14641325444883</v>
      </c>
      <c r="J71" s="225">
        <f t="shared" si="21"/>
        <v>0</v>
      </c>
      <c r="K71" s="226">
        <f t="shared" si="22"/>
        <v>0</v>
      </c>
    </row>
    <row r="72" spans="1:11" ht="12.75">
      <c r="A72" s="222">
        <f t="shared" si="23"/>
        <v>91</v>
      </c>
      <c r="B72" s="143">
        <f t="shared" si="19"/>
        <v>2067</v>
      </c>
      <c r="C72" s="143">
        <f t="shared" si="24"/>
        <v>67</v>
      </c>
      <c r="D72" s="168">
        <f aca="true" t="shared" si="25" ref="D72:D81">IF(A72&lt;=$G$1,D71*(1+$E$1),"")</f>
      </c>
      <c r="E72" s="168">
        <f t="shared" si="9"/>
      </c>
      <c r="F72" s="168">
        <f t="shared" si="17"/>
        <v>0</v>
      </c>
      <c r="G72" s="168">
        <f aca="true" t="shared" si="26" ref="G72:G81">IF(A72&lt;$F$3,H71*$E$2,IF(A72&lt;$H$3,H71*$G$2,H71*$I$2))</f>
        <v>0</v>
      </c>
      <c r="H72" s="223">
        <f t="shared" si="18"/>
        <v>0</v>
      </c>
      <c r="I72" s="227">
        <f t="shared" si="20"/>
        <v>0.14214879072701941</v>
      </c>
      <c r="J72" s="225">
        <f t="shared" si="21"/>
        <v>0</v>
      </c>
      <c r="K72" s="226">
        <f t="shared" si="22"/>
        <v>0</v>
      </c>
    </row>
    <row r="73" spans="1:11" ht="12.75">
      <c r="A73" s="222">
        <f t="shared" si="23"/>
        <v>92</v>
      </c>
      <c r="B73" s="143">
        <f t="shared" si="19"/>
        <v>2068</v>
      </c>
      <c r="C73" s="143">
        <f t="shared" si="24"/>
        <v>68</v>
      </c>
      <c r="D73" s="168">
        <f t="shared" si="25"/>
      </c>
      <c r="E73" s="168">
        <f aca="true" t="shared" si="27" ref="E73:E81">IF(A73&lt;=$G$1,E72*(1+$E$1),"")</f>
      </c>
      <c r="F73" s="168">
        <f t="shared" si="17"/>
        <v>0</v>
      </c>
      <c r="G73" s="168">
        <f t="shared" si="26"/>
        <v>0</v>
      </c>
      <c r="H73" s="223">
        <f t="shared" si="18"/>
        <v>0</v>
      </c>
      <c r="I73" s="227">
        <f t="shared" si="20"/>
        <v>0.1380085346864266</v>
      </c>
      <c r="J73" s="225">
        <f t="shared" si="21"/>
        <v>0</v>
      </c>
      <c r="K73" s="226">
        <f t="shared" si="22"/>
        <v>0</v>
      </c>
    </row>
    <row r="74" spans="1:11" ht="12.75">
      <c r="A74" s="222">
        <f t="shared" si="23"/>
        <v>93</v>
      </c>
      <c r="B74" s="143">
        <f t="shared" si="19"/>
        <v>2069</v>
      </c>
      <c r="C74" s="143">
        <f t="shared" si="24"/>
        <v>69</v>
      </c>
      <c r="D74" s="168">
        <f t="shared" si="25"/>
      </c>
      <c r="E74" s="168">
        <f t="shared" si="27"/>
      </c>
      <c r="F74" s="168">
        <f t="shared" si="17"/>
        <v>0</v>
      </c>
      <c r="G74" s="168">
        <f t="shared" si="26"/>
        <v>0</v>
      </c>
      <c r="H74" s="223">
        <f t="shared" si="18"/>
        <v>0</v>
      </c>
      <c r="I74" s="227">
        <f t="shared" si="20"/>
        <v>0.13398886862759865</v>
      </c>
      <c r="J74" s="225">
        <f t="shared" si="21"/>
        <v>0</v>
      </c>
      <c r="K74" s="226">
        <f t="shared" si="22"/>
        <v>0</v>
      </c>
    </row>
    <row r="75" spans="1:11" ht="12.75">
      <c r="A75" s="222">
        <f t="shared" si="23"/>
        <v>94</v>
      </c>
      <c r="B75" s="143">
        <f t="shared" si="19"/>
        <v>2070</v>
      </c>
      <c r="C75" s="143">
        <f t="shared" si="24"/>
        <v>70</v>
      </c>
      <c r="D75" s="168">
        <f t="shared" si="25"/>
      </c>
      <c r="E75" s="168">
        <f t="shared" si="27"/>
      </c>
      <c r="F75" s="168">
        <f t="shared" si="17"/>
        <v>0</v>
      </c>
      <c r="G75" s="168">
        <f t="shared" si="26"/>
        <v>0</v>
      </c>
      <c r="H75" s="223">
        <f t="shared" si="18"/>
        <v>0</v>
      </c>
      <c r="I75" s="227">
        <f t="shared" si="20"/>
        <v>0.13008628022096957</v>
      </c>
      <c r="J75" s="225">
        <f t="shared" si="21"/>
        <v>0</v>
      </c>
      <c r="K75" s="226">
        <f t="shared" si="22"/>
        <v>0</v>
      </c>
    </row>
    <row r="76" spans="1:11" ht="12.75">
      <c r="A76" s="222">
        <f t="shared" si="23"/>
        <v>95</v>
      </c>
      <c r="B76" s="143">
        <f t="shared" si="19"/>
        <v>2071</v>
      </c>
      <c r="C76" s="143">
        <f t="shared" si="24"/>
        <v>71</v>
      </c>
      <c r="D76" s="168">
        <f t="shared" si="25"/>
      </c>
      <c r="E76" s="168">
        <f t="shared" si="27"/>
      </c>
      <c r="F76" s="168">
        <f t="shared" si="17"/>
        <v>0</v>
      </c>
      <c r="G76" s="168">
        <f t="shared" si="26"/>
        <v>0</v>
      </c>
      <c r="H76" s="223">
        <f t="shared" si="18"/>
        <v>0</v>
      </c>
      <c r="I76" s="227">
        <f t="shared" si="20"/>
        <v>0.12629735943783454</v>
      </c>
      <c r="J76" s="225">
        <f t="shared" si="21"/>
        <v>0</v>
      </c>
      <c r="K76" s="226">
        <f t="shared" si="22"/>
        <v>0</v>
      </c>
    </row>
    <row r="77" spans="1:11" ht="12.75">
      <c r="A77" s="222">
        <f t="shared" si="23"/>
        <v>96</v>
      </c>
      <c r="B77" s="143">
        <f t="shared" si="19"/>
        <v>2072</v>
      </c>
      <c r="C77" s="143">
        <f t="shared" si="24"/>
        <v>72</v>
      </c>
      <c r="D77" s="168">
        <f t="shared" si="25"/>
      </c>
      <c r="E77" s="168">
        <f t="shared" si="27"/>
      </c>
      <c r="F77" s="168">
        <f t="shared" si="17"/>
        <v>0</v>
      </c>
      <c r="G77" s="168">
        <f t="shared" si="26"/>
        <v>0</v>
      </c>
      <c r="H77" s="223">
        <f t="shared" si="18"/>
        <v>0</v>
      </c>
      <c r="I77" s="227">
        <f t="shared" si="20"/>
        <v>0.12261879557071313</v>
      </c>
      <c r="J77" s="225">
        <f t="shared" si="21"/>
        <v>0</v>
      </c>
      <c r="K77" s="226">
        <f t="shared" si="22"/>
        <v>0</v>
      </c>
    </row>
    <row r="78" spans="1:11" ht="12.75">
      <c r="A78" s="222">
        <f t="shared" si="23"/>
        <v>97</v>
      </c>
      <c r="B78" s="143">
        <f t="shared" si="19"/>
        <v>2073</v>
      </c>
      <c r="C78" s="143">
        <f t="shared" si="24"/>
        <v>73</v>
      </c>
      <c r="D78" s="168">
        <f t="shared" si="25"/>
      </c>
      <c r="E78" s="168">
        <f t="shared" si="27"/>
      </c>
      <c r="F78" s="168">
        <f t="shared" si="17"/>
        <v>0</v>
      </c>
      <c r="G78" s="168">
        <f t="shared" si="26"/>
        <v>0</v>
      </c>
      <c r="H78" s="223">
        <f t="shared" si="18"/>
        <v>0</v>
      </c>
      <c r="I78" s="227">
        <f t="shared" si="20"/>
        <v>0.1190473743404982</v>
      </c>
      <c r="J78" s="225">
        <f t="shared" si="21"/>
        <v>0</v>
      </c>
      <c r="K78" s="226">
        <f t="shared" si="22"/>
        <v>0</v>
      </c>
    </row>
    <row r="79" spans="1:11" ht="12.75">
      <c r="A79" s="222">
        <f t="shared" si="23"/>
        <v>98</v>
      </c>
      <c r="B79" s="143">
        <f t="shared" si="19"/>
        <v>2074</v>
      </c>
      <c r="C79" s="143">
        <f t="shared" si="24"/>
        <v>74</v>
      </c>
      <c r="D79" s="168">
        <f t="shared" si="25"/>
      </c>
      <c r="E79" s="168">
        <f t="shared" si="27"/>
      </c>
      <c r="F79" s="168">
        <f t="shared" si="17"/>
        <v>0</v>
      </c>
      <c r="G79" s="168">
        <f t="shared" si="26"/>
        <v>0</v>
      </c>
      <c r="H79" s="223">
        <f t="shared" si="18"/>
        <v>0</v>
      </c>
      <c r="I79" s="227">
        <f t="shared" si="20"/>
        <v>0.11557997508786232</v>
      </c>
      <c r="J79" s="225">
        <f t="shared" si="21"/>
        <v>0</v>
      </c>
      <c r="K79" s="226">
        <f t="shared" si="22"/>
        <v>0</v>
      </c>
    </row>
    <row r="80" spans="1:11" ht="12.75">
      <c r="A80" s="222">
        <f t="shared" si="23"/>
        <v>99</v>
      </c>
      <c r="B80" s="143">
        <f t="shared" si="19"/>
        <v>2075</v>
      </c>
      <c r="C80" s="143">
        <f t="shared" si="24"/>
        <v>75</v>
      </c>
      <c r="D80" s="168">
        <f t="shared" si="25"/>
      </c>
      <c r="E80" s="168">
        <f t="shared" si="27"/>
      </c>
      <c r="F80" s="168">
        <f t="shared" si="17"/>
        <v>0</v>
      </c>
      <c r="G80" s="168">
        <f t="shared" si="26"/>
        <v>0</v>
      </c>
      <c r="H80" s="223">
        <f t="shared" si="18"/>
        <v>0</v>
      </c>
      <c r="I80" s="227">
        <f t="shared" si="20"/>
        <v>0.11221356804646829</v>
      </c>
      <c r="J80" s="225">
        <f t="shared" si="21"/>
        <v>0</v>
      </c>
      <c r="K80" s="226">
        <f t="shared" si="22"/>
        <v>0</v>
      </c>
    </row>
    <row r="81" spans="1:11" ht="12.75">
      <c r="A81" s="222">
        <f t="shared" si="23"/>
        <v>100</v>
      </c>
      <c r="B81" s="143">
        <f t="shared" si="19"/>
        <v>2076</v>
      </c>
      <c r="C81" s="143">
        <f t="shared" si="24"/>
        <v>76</v>
      </c>
      <c r="D81" s="168">
        <f t="shared" si="25"/>
      </c>
      <c r="E81" s="168">
        <f t="shared" si="27"/>
      </c>
      <c r="F81" s="168">
        <f t="shared" si="17"/>
        <v>0</v>
      </c>
      <c r="G81" s="168">
        <f t="shared" si="26"/>
        <v>0</v>
      </c>
      <c r="H81" s="223">
        <f t="shared" si="18"/>
        <v>0</v>
      </c>
      <c r="I81" s="227">
        <f t="shared" si="20"/>
        <v>0.10894521169560026</v>
      </c>
      <c r="J81" s="225">
        <f t="shared" si="21"/>
        <v>0</v>
      </c>
      <c r="K81" s="226">
        <f t="shared" si="22"/>
        <v>0</v>
      </c>
    </row>
  </sheetData>
  <sheetProtection sheet="1" objects="1" scenarios="1"/>
  <mergeCells count="3">
    <mergeCell ref="B1:D1"/>
    <mergeCell ref="A3:E3"/>
    <mergeCell ref="I3:K3"/>
  </mergeCells>
  <printOptions/>
  <pageMargins left="0.75" right="0.75" top="1" bottom="1" header="0.5" footer="0.5"/>
  <pageSetup fitToHeight="1" fitToWidth="1" orientation="portrait" paperSize="9"/>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Planning Sheets</dc:title>
  <dc:subject>Planning and Tracking Financial Health</dc:subject>
  <dc:creator>David B. Felio</dc:creator>
  <cp:keywords/>
  <dc:description>These sheets may be copied and distributed at no cost provided this summary information remains intact. Any modifications must be clearly documented with the modifier's name and an explanation
David B. Felio
felio@bigfoot.com</dc:description>
  <cp:lastModifiedBy>Felio</cp:lastModifiedBy>
  <cp:lastPrinted>1999-11-14T04:42:43Z</cp:lastPrinted>
  <dcterms:created xsi:type="dcterms:W3CDTF">2000-01-20T00:20:11Z</dcterms:created>
  <cp:category/>
  <cp:version/>
  <cp:contentType/>
  <cp:contentStatus/>
</cp:coreProperties>
</file>